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siranush_galstyan_giz_de/Documents/Desktop/To CO/"/>
    </mc:Choice>
  </mc:AlternateContent>
  <xr:revisionPtr revIDLastSave="14" documentId="13_ncr:1_{1C89EDC6-770F-4678-AA8C-A4C18AFC86FA}" xr6:coauthVersionLast="47" xr6:coauthVersionMax="47" xr10:uidLastSave="{83C66A20-753D-4336-A4E4-A6DEC5BDAF9A}"/>
  <bookViews>
    <workbookView xWindow="-110" yWindow="-110" windowWidth="19420" windowHeight="10300" activeTab="1" xr2:uid="{00000000-000D-0000-FFFF-FFFF00000000}"/>
  </bookViews>
  <sheets>
    <sheet name="Notes" sheetId="2" r:id="rId1"/>
    <sheet name="Assessment CV + price" sheetId="1" r:id="rId2"/>
    <sheet name="Assessment CV, concept + price" sheetId="5" r:id="rId3"/>
  </sheets>
  <definedNames>
    <definedName name="_xlnm.Print_Area" localSheetId="1">'Assessment CV + price'!$A$1:$Q$63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0" i="5" l="1"/>
  <c r="M50" i="5"/>
  <c r="K50" i="5"/>
  <c r="I50" i="5"/>
  <c r="Q50" i="5"/>
  <c r="G50" i="5"/>
  <c r="E50" i="5"/>
  <c r="M49" i="5"/>
  <c r="E49" i="5"/>
  <c r="Q48" i="5"/>
  <c r="O48" i="5"/>
  <c r="M48" i="5"/>
  <c r="K48" i="5"/>
  <c r="I48" i="5"/>
  <c r="G48" i="5"/>
  <c r="Q46" i="5"/>
  <c r="O46" i="5"/>
  <c r="M46" i="5"/>
  <c r="K46" i="5"/>
  <c r="I46" i="5"/>
  <c r="G46" i="5"/>
  <c r="Q45" i="5"/>
  <c r="O45" i="5"/>
  <c r="M45" i="5"/>
  <c r="K45" i="5"/>
  <c r="I45" i="5"/>
  <c r="G45" i="5"/>
  <c r="Q44" i="5"/>
  <c r="Q49" i="5"/>
  <c r="O44" i="5"/>
  <c r="O49" i="5"/>
  <c r="M44" i="5"/>
  <c r="K44" i="5"/>
  <c r="K49" i="5"/>
  <c r="I44" i="5"/>
  <c r="I49" i="5"/>
  <c r="G44" i="5"/>
  <c r="G49" i="5"/>
  <c r="E41" i="5"/>
  <c r="Q40" i="5"/>
  <c r="O40" i="5"/>
  <c r="M40" i="5"/>
  <c r="K40" i="5"/>
  <c r="I40" i="5"/>
  <c r="G40" i="5"/>
  <c r="Q38" i="5"/>
  <c r="O38" i="5"/>
  <c r="M38" i="5"/>
  <c r="K38" i="5"/>
  <c r="I38" i="5"/>
  <c r="G38" i="5"/>
  <c r="Q37" i="5"/>
  <c r="O37" i="5"/>
  <c r="M37" i="5"/>
  <c r="K37" i="5"/>
  <c r="I37" i="5"/>
  <c r="G37" i="5"/>
  <c r="Q36" i="5"/>
  <c r="Q41" i="5"/>
  <c r="O36" i="5"/>
  <c r="O41" i="5"/>
  <c r="M36" i="5"/>
  <c r="M41" i="5"/>
  <c r="K36" i="5"/>
  <c r="K41" i="5"/>
  <c r="I36" i="5"/>
  <c r="I41" i="5"/>
  <c r="G36" i="5"/>
  <c r="G41" i="5"/>
  <c r="E33" i="5"/>
  <c r="Q32" i="5"/>
  <c r="O32" i="5"/>
  <c r="M32" i="5"/>
  <c r="K32" i="5"/>
  <c r="I32" i="5"/>
  <c r="G32" i="5"/>
  <c r="Q30" i="5"/>
  <c r="O30" i="5"/>
  <c r="M30" i="5"/>
  <c r="K30" i="5"/>
  <c r="I30" i="5"/>
  <c r="G30" i="5"/>
  <c r="Q29" i="5"/>
  <c r="O29" i="5"/>
  <c r="M29" i="5"/>
  <c r="M33" i="5"/>
  <c r="K29" i="5"/>
  <c r="I29" i="5"/>
  <c r="G29" i="5"/>
  <c r="Q28" i="5"/>
  <c r="Q33" i="5"/>
  <c r="O28" i="5"/>
  <c r="O33" i="5"/>
  <c r="M28" i="5"/>
  <c r="K28" i="5"/>
  <c r="K33" i="5"/>
  <c r="I28" i="5"/>
  <c r="I33" i="5"/>
  <c r="G28" i="5"/>
  <c r="G33" i="5"/>
  <c r="E49" i="1"/>
  <c r="Q48" i="1"/>
  <c r="O48" i="1"/>
  <c r="M48" i="1"/>
  <c r="K48" i="1"/>
  <c r="I48" i="1"/>
  <c r="G48" i="1"/>
  <c r="Q46" i="1"/>
  <c r="O46" i="1"/>
  <c r="M46" i="1"/>
  <c r="K46" i="1"/>
  <c r="I46" i="1"/>
  <c r="G46" i="1"/>
  <c r="Q45" i="1"/>
  <c r="O45" i="1"/>
  <c r="M45" i="1"/>
  <c r="K45" i="1"/>
  <c r="I45" i="1"/>
  <c r="G45" i="1"/>
  <c r="Q44" i="1"/>
  <c r="Q49" i="1"/>
  <c r="O44" i="1"/>
  <c r="O49" i="1"/>
  <c r="M44" i="1"/>
  <c r="M49" i="1"/>
  <c r="K44" i="1"/>
  <c r="K49" i="1"/>
  <c r="I44" i="1"/>
  <c r="I49" i="1"/>
  <c r="G44" i="1"/>
  <c r="G49" i="1"/>
  <c r="E43" i="1"/>
  <c r="E41" i="1"/>
  <c r="Q40" i="1"/>
  <c r="O40" i="1"/>
  <c r="M40" i="1"/>
  <c r="K40" i="1"/>
  <c r="I40" i="1"/>
  <c r="G40" i="1"/>
  <c r="Q38" i="1"/>
  <c r="O38" i="1"/>
  <c r="M38" i="1"/>
  <c r="K38" i="1"/>
  <c r="I38" i="1"/>
  <c r="G38" i="1"/>
  <c r="Q37" i="1"/>
  <c r="O37" i="1"/>
  <c r="M37" i="1"/>
  <c r="K37" i="1"/>
  <c r="K41" i="1"/>
  <c r="I37" i="1"/>
  <c r="G37" i="1"/>
  <c r="Q36" i="1"/>
  <c r="Q41" i="1"/>
  <c r="O36" i="1"/>
  <c r="O41" i="1"/>
  <c r="M36" i="1"/>
  <c r="M41" i="1"/>
  <c r="K36" i="1"/>
  <c r="I36" i="1"/>
  <c r="I41" i="1"/>
  <c r="G36" i="1"/>
  <c r="G41" i="1"/>
  <c r="E35" i="1"/>
  <c r="E33" i="1"/>
  <c r="Q32" i="1"/>
  <c r="O32" i="1"/>
  <c r="M32" i="1"/>
  <c r="K32" i="1"/>
  <c r="I32" i="1"/>
  <c r="G32" i="1"/>
  <c r="Q30" i="1"/>
  <c r="O30" i="1"/>
  <c r="M30" i="1"/>
  <c r="K30" i="1"/>
  <c r="I30" i="1"/>
  <c r="G30" i="1"/>
  <c r="Q29" i="1"/>
  <c r="O29" i="1"/>
  <c r="M29" i="1"/>
  <c r="K29" i="1"/>
  <c r="K33" i="1"/>
  <c r="I29" i="1"/>
  <c r="G29" i="1"/>
  <c r="Q28" i="1"/>
  <c r="Q33" i="1"/>
  <c r="O28" i="1"/>
  <c r="O33" i="1"/>
  <c r="M28" i="1"/>
  <c r="M33" i="1"/>
  <c r="K28" i="1"/>
  <c r="I28" i="1"/>
  <c r="I33" i="1"/>
  <c r="G28" i="1"/>
  <c r="G33" i="1"/>
  <c r="E27" i="1"/>
  <c r="G16" i="5"/>
  <c r="I16" i="5"/>
  <c r="K16" i="5"/>
  <c r="M16" i="5"/>
  <c r="O16" i="5"/>
  <c r="Q16" i="5"/>
  <c r="Q13" i="5"/>
  <c r="Q14" i="5"/>
  <c r="O13" i="5"/>
  <c r="O14" i="5"/>
  <c r="M13" i="5"/>
  <c r="M14" i="5"/>
  <c r="K13" i="5"/>
  <c r="K14" i="5"/>
  <c r="I13" i="5"/>
  <c r="I14" i="5"/>
  <c r="G13" i="5"/>
  <c r="G14" i="5"/>
  <c r="Q24" i="1"/>
  <c r="O24" i="1"/>
  <c r="M24" i="1"/>
  <c r="K24" i="1"/>
  <c r="I24" i="1"/>
  <c r="G24" i="1"/>
  <c r="I52" i="5"/>
  <c r="K52" i="5"/>
  <c r="M52" i="5"/>
  <c r="O52" i="5"/>
  <c r="Q52" i="5"/>
  <c r="I53" i="5"/>
  <c r="K53" i="5"/>
  <c r="M53" i="5"/>
  <c r="O53" i="5"/>
  <c r="Q53" i="5"/>
  <c r="I54" i="5"/>
  <c r="K54" i="5"/>
  <c r="M54" i="5"/>
  <c r="O54" i="5"/>
  <c r="Q54" i="5"/>
  <c r="I55" i="5"/>
  <c r="K55" i="5"/>
  <c r="M55" i="5"/>
  <c r="O55" i="5"/>
  <c r="Q55" i="5"/>
  <c r="I56" i="5"/>
  <c r="K56" i="5"/>
  <c r="M56" i="5"/>
  <c r="O56" i="5"/>
  <c r="Q56" i="5"/>
  <c r="I61" i="5"/>
  <c r="I64" i="5"/>
  <c r="I65" i="5"/>
  <c r="K61" i="5"/>
  <c r="K64" i="5"/>
  <c r="K65" i="5"/>
  <c r="M61" i="5"/>
  <c r="M64" i="5"/>
  <c r="M65" i="5"/>
  <c r="O61" i="5"/>
  <c r="O64" i="5"/>
  <c r="O65" i="5"/>
  <c r="Q61" i="5"/>
  <c r="Q64" i="5"/>
  <c r="Q65" i="5"/>
  <c r="I12" i="5"/>
  <c r="K12" i="5"/>
  <c r="M12" i="5"/>
  <c r="O12" i="5"/>
  <c r="Q12" i="5"/>
  <c r="I20" i="5"/>
  <c r="K20" i="5"/>
  <c r="M20" i="5"/>
  <c r="O20" i="5"/>
  <c r="Q20" i="5"/>
  <c r="I21" i="5"/>
  <c r="K21" i="5"/>
  <c r="M21" i="5"/>
  <c r="O21" i="5"/>
  <c r="Q21" i="5"/>
  <c r="I22" i="5"/>
  <c r="K22" i="5"/>
  <c r="M22" i="5"/>
  <c r="O22" i="5"/>
  <c r="Q22" i="5"/>
  <c r="I24" i="5"/>
  <c r="K24" i="5"/>
  <c r="M24" i="5"/>
  <c r="O24" i="5"/>
  <c r="Q24" i="5"/>
  <c r="I53" i="1"/>
  <c r="I56" i="1"/>
  <c r="I57" i="1"/>
  <c r="K53" i="1"/>
  <c r="K56" i="1"/>
  <c r="K57" i="1"/>
  <c r="M53" i="1"/>
  <c r="M56" i="1"/>
  <c r="M57" i="1"/>
  <c r="O53" i="1"/>
  <c r="O56" i="1"/>
  <c r="O57" i="1"/>
  <c r="Q53" i="1"/>
  <c r="Q56" i="1"/>
  <c r="Q57" i="1"/>
  <c r="I12" i="1"/>
  <c r="K12" i="1"/>
  <c r="M12" i="1"/>
  <c r="O12" i="1"/>
  <c r="Q12" i="1"/>
  <c r="I13" i="1"/>
  <c r="K13" i="1"/>
  <c r="M13" i="1"/>
  <c r="O13" i="1"/>
  <c r="Q13" i="1"/>
  <c r="I14" i="1"/>
  <c r="K14" i="1"/>
  <c r="M14" i="1"/>
  <c r="O14" i="1"/>
  <c r="Q14" i="1"/>
  <c r="I16" i="1"/>
  <c r="K16" i="1"/>
  <c r="M16" i="1"/>
  <c r="O16" i="1"/>
  <c r="Q16" i="1"/>
  <c r="I20" i="1"/>
  <c r="K20" i="1"/>
  <c r="M20" i="1"/>
  <c r="O20" i="1"/>
  <c r="Q20" i="1"/>
  <c r="I21" i="1"/>
  <c r="K21" i="1"/>
  <c r="M21" i="1"/>
  <c r="O21" i="1"/>
  <c r="Q21" i="1"/>
  <c r="I22" i="1"/>
  <c r="K22" i="1"/>
  <c r="M22" i="1"/>
  <c r="O22" i="1"/>
  <c r="Q22" i="1"/>
  <c r="K25" i="5"/>
  <c r="M17" i="1"/>
  <c r="M50" i="1"/>
  <c r="O25" i="1"/>
  <c r="M25" i="1"/>
  <c r="K25" i="1"/>
  <c r="I25" i="1"/>
  <c r="Q25" i="1"/>
  <c r="O17" i="1"/>
  <c r="O50" i="1"/>
  <c r="I17" i="1"/>
  <c r="I50" i="1"/>
  <c r="Q25" i="5"/>
  <c r="M25" i="5"/>
  <c r="Q17" i="1"/>
  <c r="Q50" i="1"/>
  <c r="K17" i="1"/>
  <c r="K50" i="1"/>
  <c r="I25" i="5"/>
  <c r="I57" i="5"/>
  <c r="M57" i="5"/>
  <c r="Q57" i="5"/>
  <c r="O57" i="5"/>
  <c r="K57" i="5"/>
  <c r="O25" i="5"/>
  <c r="O51" i="1"/>
  <c r="M51" i="1"/>
  <c r="K51" i="1"/>
  <c r="I51" i="1"/>
  <c r="Q51" i="1"/>
  <c r="E19" i="1"/>
  <c r="G22" i="1"/>
  <c r="G21" i="1"/>
  <c r="G20" i="1"/>
  <c r="G16" i="1"/>
  <c r="G14" i="1"/>
  <c r="G13" i="1"/>
  <c r="G12" i="1"/>
  <c r="G12" i="5"/>
  <c r="G17" i="5"/>
  <c r="E57" i="5"/>
  <c r="E25" i="5"/>
  <c r="E17" i="5"/>
  <c r="E25" i="1"/>
  <c r="E17" i="1"/>
  <c r="E50" i="1"/>
  <c r="E72" i="5"/>
  <c r="G56" i="5"/>
  <c r="G55" i="5"/>
  <c r="G54" i="5"/>
  <c r="G53" i="5"/>
  <c r="G52" i="5"/>
  <c r="G24" i="5"/>
  <c r="G22" i="5"/>
  <c r="G21" i="5"/>
  <c r="G20" i="5"/>
  <c r="A67" i="1"/>
  <c r="G53" i="1"/>
  <c r="G56" i="1"/>
  <c r="G57" i="1"/>
  <c r="G61" i="5"/>
  <c r="G64" i="5"/>
  <c r="G65" i="5"/>
  <c r="G25" i="1"/>
  <c r="G17" i="1"/>
  <c r="G50" i="1"/>
  <c r="G57" i="5"/>
  <c r="E58" i="5"/>
  <c r="G25" i="5"/>
  <c r="G58" i="5"/>
  <c r="G59" i="5"/>
  <c r="I17" i="5"/>
  <c r="I58" i="5"/>
  <c r="I59" i="5"/>
  <c r="G51" i="1"/>
  <c r="K17" i="5"/>
  <c r="K58" i="5"/>
  <c r="A66" i="1"/>
  <c r="K59" i="5"/>
  <c r="M17" i="5"/>
  <c r="M58" i="5"/>
  <c r="M59" i="5"/>
  <c r="Q17" i="5"/>
  <c r="Q58" i="5"/>
  <c r="Q59" i="5"/>
  <c r="O17" i="5"/>
  <c r="O58" i="5"/>
  <c r="O59" i="5"/>
  <c r="E7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E50" authorId="0" shapeId="0" xr:uid="{00000000-0006-0000-0100-000001000000}">
      <text>
        <r>
          <rPr>
            <sz val="9"/>
            <color indexed="81"/>
            <rFont val="Tahoma"/>
            <family val="2"/>
          </rPr>
          <t>Weighting must be 100 in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E58" authorId="0" shapeId="0" xr:uid="{00000000-0006-0000-0200-000001000000}">
      <text>
        <r>
          <rPr>
            <sz val="9"/>
            <color indexed="81"/>
            <rFont val="Tahoma"/>
            <family val="2"/>
          </rPr>
          <t>Weighting must be 100 in total</t>
        </r>
      </text>
    </comment>
  </commentList>
</comments>
</file>

<file path=xl/sharedStrings.xml><?xml version="1.0" encoding="utf-8"?>
<sst xmlns="http://schemas.openxmlformats.org/spreadsheetml/2006/main" count="305" uniqueCount="161">
  <si>
    <r>
      <rPr>
        <b/>
        <u/>
        <sz val="11"/>
        <rFont val="Arial"/>
        <family val="2"/>
      </rPr>
      <t>Notes for completing the assessment grid for the technical evaluation of tenders (CV + price)</t>
    </r>
    <r>
      <rPr>
        <b/>
        <sz val="11"/>
        <color indexed="8"/>
        <rFont val="Arial"/>
        <family val="2"/>
      </rPr>
      <t xml:space="preserve">
As at December 2017
Information may only be entered in the yellow highlighted fields. The permitted weightings are given in the following table.  </t>
    </r>
  </si>
  <si>
    <r>
      <rPr>
        <sz val="8"/>
        <rFont val="Arial"/>
        <family val="2"/>
      </rPr>
      <t>Weighting</t>
    </r>
  </si>
  <si>
    <r>
      <rPr>
        <sz val="8"/>
        <rFont val="Arial"/>
        <family val="2"/>
      </rPr>
      <t>New standard weighting
in %</t>
    </r>
  </si>
  <si>
    <r>
      <rPr>
        <sz val="8"/>
        <rFont val="Arial"/>
        <family val="2"/>
      </rPr>
      <t>min./max. weighting 
in %</t>
    </r>
  </si>
  <si>
    <r>
      <rPr>
        <sz val="8"/>
        <rFont val="Arial"/>
        <family val="2"/>
      </rPr>
      <t>Qualifications of proposed staff</t>
    </r>
  </si>
  <si>
    <r>
      <rPr>
        <sz val="8"/>
        <rFont val="Arial"/>
        <family val="2"/>
      </rPr>
      <t>70</t>
    </r>
  </si>
  <si>
    <r>
      <rPr>
        <sz val="8"/>
        <rFont val="Arial"/>
        <family val="2"/>
      </rPr>
      <t>70</t>
    </r>
  </si>
  <si>
    <r>
      <rPr>
        <sz val="8"/>
        <rFont val="Arial"/>
        <family val="2"/>
      </rPr>
      <t>Price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</si>
  <si>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</si>
  <si>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</si>
  <si>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1.</t>
    </r>
  </si>
  <si>
    <r>
      <rPr>
        <sz val="8"/>
        <rFont val="Arial"/>
        <family val="2"/>
      </rPr>
      <t>2.</t>
    </r>
  </si>
  <si>
    <r>
      <rPr>
        <b/>
        <u/>
        <sz val="11"/>
        <rFont val="Arial"/>
        <family val="2"/>
      </rPr>
      <t>Notes for completing the assessment grid for the technical evaluation of tenders (CV, concept + price)</t>
    </r>
    <r>
      <rPr>
        <b/>
        <sz val="11"/>
        <color indexed="8"/>
        <rFont val="Arial"/>
        <family val="2"/>
      </rPr>
      <t xml:space="preserve">
As at December 2017
Information may only be entered in the yellow highlighted fields. The permitted weightings are given in the following table.  </t>
    </r>
  </si>
  <si>
    <r>
      <rPr>
        <sz val="8"/>
        <rFont val="Arial"/>
        <family val="2"/>
      </rPr>
      <t>Weighting</t>
    </r>
  </si>
  <si>
    <r>
      <rPr>
        <sz val="8"/>
        <rFont val="Arial"/>
        <family val="2"/>
      </rPr>
      <t>New standard weighting
in %</t>
    </r>
  </si>
  <si>
    <r>
      <rPr>
        <sz val="8"/>
        <rFont val="Arial"/>
        <family val="2"/>
      </rPr>
      <t>min./max. weighting 
in %</t>
    </r>
  </si>
  <si>
    <r>
      <rPr>
        <sz val="8"/>
        <rFont val="Arial"/>
        <family val="2"/>
      </rPr>
      <t>1 Appropriateness of suggested concept and of the work plan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</si>
  <si>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</si>
  <si>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</si>
  <si>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2 Qualifications of proposed staff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</si>
  <si>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</si>
  <si>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</si>
  <si>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3 Price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</si>
  <si>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</si>
  <si>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</si>
  <si>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1.</t>
    </r>
  </si>
  <si>
    <r>
      <rPr>
        <sz val="8"/>
        <rFont val="Arial"/>
        <family val="2"/>
      </rPr>
      <t xml:space="preserve">The grid is to be adapted to each individual case. In so doing, any necessary sub-criteria should be added as further entries in the </t>
    </r>
    <r>
      <rPr>
        <b/>
        <sz val="8"/>
        <color indexed="8"/>
        <rFont val="Arial"/>
        <family val="2"/>
      </rPr>
      <t>yellow highlighted</t>
    </r>
    <r>
      <rPr>
        <sz val="8"/>
        <color indexed="8"/>
        <rFont val="Arial"/>
        <family val="2"/>
      </rPr>
      <t xml:space="preserve"> fields.
 Criteria that are not relevant can be removed from the weighting (set value as zero).</t>
    </r>
  </si>
  <si>
    <r>
      <rPr>
        <sz val="8"/>
        <rFont val="Arial"/>
        <family val="2"/>
      </rPr>
      <t>2.</t>
    </r>
  </si>
  <si>
    <r>
      <rPr>
        <sz val="8"/>
        <rFont val="Arial"/>
        <family val="2"/>
      </rPr>
      <t>Organisational unit</t>
    </r>
  </si>
  <si>
    <r>
      <rPr>
        <sz val="8"/>
        <rFont val="Arial"/>
        <family val="2"/>
      </rPr>
      <t>Project title</t>
    </r>
  </si>
  <si>
    <r>
      <rPr>
        <sz val="8"/>
        <rFont val="Arial"/>
        <family val="2"/>
      </rPr>
      <t>Date</t>
    </r>
  </si>
  <si>
    <r>
      <rPr>
        <sz val="8"/>
        <rFont val="Arial"/>
        <family val="2"/>
      </rPr>
      <t>Officer responsible for the commission</t>
    </r>
  </si>
  <si>
    <r>
      <rPr>
        <sz val="8"/>
        <rFont val="Arial"/>
        <family val="2"/>
      </rPr>
      <t>PN</t>
    </r>
  </si>
  <si>
    <r>
      <rPr>
        <sz val="8"/>
        <rFont val="Arial"/>
        <family val="2"/>
      </rPr>
      <t>Assessor</t>
    </r>
  </si>
  <si>
    <r>
      <rPr>
        <sz val="8"/>
        <rFont val="Arial"/>
        <family val="2"/>
      </rPr>
      <t>Contract no.</t>
    </r>
  </si>
  <si>
    <r>
      <rPr>
        <b/>
        <sz val="8"/>
        <rFont val="Arial"/>
        <family val="2"/>
      </rPr>
      <t>Enter tenderer 1</t>
    </r>
  </si>
  <si>
    <r>
      <rPr>
        <b/>
        <sz val="8"/>
        <rFont val="Arial"/>
        <family val="2"/>
      </rPr>
      <t>Enter tenderer 2</t>
    </r>
  </si>
  <si>
    <r>
      <rPr>
        <b/>
        <sz val="8"/>
        <rFont val="Arial"/>
        <family val="2"/>
      </rPr>
      <t>Enter tenderer 3</t>
    </r>
  </si>
  <si>
    <r>
      <rPr>
        <b/>
        <sz val="8"/>
        <rFont val="Arial"/>
        <family val="2"/>
      </rPr>
      <t>Enter tenderer 4</t>
    </r>
  </si>
  <si>
    <r>
      <rPr>
        <b/>
        <sz val="8"/>
        <rFont val="Arial"/>
        <family val="2"/>
      </rPr>
      <t>Enter tenderer 5</t>
    </r>
  </si>
  <si>
    <r>
      <rPr>
        <b/>
        <sz val="8"/>
        <rFont val="Arial"/>
        <family val="2"/>
      </rPr>
      <t>Enter tenderer 6</t>
    </r>
  </si>
  <si>
    <r>
      <rPr>
        <sz val="8"/>
        <color indexed="8"/>
        <rFont val="Arial"/>
        <family val="2"/>
      </rPr>
      <t>(1)</t>
    </r>
  </si>
  <si>
    <r>
      <rPr>
        <sz val="8"/>
        <rFont val="Arial"/>
        <family val="2"/>
      </rPr>
      <t>(2)</t>
    </r>
  </si>
  <si>
    <r>
      <rPr>
        <sz val="8"/>
        <rFont val="Arial"/>
        <family val="2"/>
      </rPr>
      <t>(3)</t>
    </r>
  </si>
  <si>
    <r>
      <rPr>
        <sz val="8"/>
        <rFont val="Arial"/>
        <family val="2"/>
      </rPr>
      <t>(4)</t>
    </r>
  </si>
  <si>
    <r>
      <rPr>
        <sz val="8"/>
        <color indexed="8"/>
        <rFont val="Arial"/>
        <family val="2"/>
      </rPr>
      <t>Criterion</t>
    </r>
  </si>
  <si>
    <r>
      <rPr>
        <sz val="8"/>
        <rFont val="Arial"/>
        <family val="2"/>
      </rPr>
      <t>Weighting</t>
    </r>
  </si>
  <si>
    <r>
      <rPr>
        <sz val="8"/>
        <rFont val="Arial"/>
        <family val="2"/>
      </rPr>
      <t>Points</t>
    </r>
  </si>
  <si>
    <r>
      <rPr>
        <sz val="8"/>
        <rFont val="Arial"/>
        <family val="2"/>
      </rPr>
      <t>Assessment</t>
    </r>
  </si>
  <si>
    <r>
      <rPr>
        <sz val="8"/>
        <rFont val="Arial"/>
        <family val="2"/>
      </rPr>
      <t>in %</t>
    </r>
  </si>
  <si>
    <r>
      <rPr>
        <sz val="8"/>
        <rFont val="Univers (WN)"/>
      </rPr>
      <t>(max.10)</t>
    </r>
  </si>
  <si>
    <r>
      <rPr>
        <sz val="8"/>
        <rFont val="Arial"/>
        <family val="2"/>
      </rPr>
      <t>(2)x(3)</t>
    </r>
  </si>
  <si>
    <r>
      <rPr>
        <b/>
        <sz val="8"/>
        <rFont val="Arial"/>
        <family val="2"/>
      </rPr>
      <t>1.</t>
    </r>
  </si>
  <si>
    <r>
      <rPr>
        <sz val="8"/>
        <rFont val="Arial"/>
        <family val="2"/>
      </rPr>
      <t>1.1</t>
    </r>
  </si>
  <si>
    <r>
      <rPr>
        <sz val="8"/>
        <rFont val="Arial"/>
        <family val="2"/>
      </rPr>
      <t>1.1.1</t>
    </r>
  </si>
  <si>
    <r>
      <rPr>
        <sz val="8"/>
        <rFont val="Arial"/>
        <family val="2"/>
      </rPr>
      <t>General qualifications</t>
    </r>
  </si>
  <si>
    <r>
      <rPr>
        <sz val="8"/>
        <rFont val="Arial"/>
        <family val="2"/>
      </rPr>
      <t>- Education</t>
    </r>
  </si>
  <si>
    <r>
      <rPr>
        <sz val="8"/>
        <rFont val="Arial"/>
        <family val="2"/>
      </rPr>
      <t>- Professional experience</t>
    </r>
  </si>
  <si>
    <r>
      <rPr>
        <sz val="8"/>
        <rFont val="Arial"/>
        <family val="2"/>
      </rPr>
      <t>1.1.2</t>
    </r>
  </si>
  <si>
    <r>
      <rPr>
        <sz val="8"/>
        <rFont val="Arial"/>
        <family val="2"/>
      </rPr>
      <t>1.1.3</t>
    </r>
  </si>
  <si>
    <r>
      <rPr>
        <sz val="8"/>
        <rFont val="Arial"/>
        <family val="2"/>
      </rPr>
      <t>Language skills</t>
    </r>
  </si>
  <si>
    <r>
      <rPr>
        <sz val="8"/>
        <rFont val="Arial"/>
        <family val="2"/>
      </rPr>
      <t>Enter languages</t>
    </r>
  </si>
  <si>
    <r>
      <rPr>
        <b/>
        <sz val="8"/>
        <rFont val="Arial"/>
        <family val="2"/>
      </rPr>
      <t>Subtotal for 1.1</t>
    </r>
  </si>
  <si>
    <r>
      <rPr>
        <sz val="8"/>
        <rFont val="Arial"/>
        <family val="2"/>
      </rPr>
      <t>1.2</t>
    </r>
  </si>
  <si>
    <r>
      <rPr>
        <sz val="8"/>
        <rFont val="Arial"/>
        <family val="2"/>
      </rPr>
      <t>1.2.1</t>
    </r>
  </si>
  <si>
    <r>
      <rPr>
        <sz val="8"/>
        <rFont val="Arial"/>
        <family val="2"/>
      </rPr>
      <t>General qualifications</t>
    </r>
  </si>
  <si>
    <r>
      <rPr>
        <sz val="8"/>
        <rFont val="Arial"/>
        <family val="2"/>
      </rPr>
      <t>- Education</t>
    </r>
  </si>
  <si>
    <r>
      <rPr>
        <sz val="8"/>
        <rFont val="Arial"/>
        <family val="2"/>
      </rPr>
      <t>- Professional experience</t>
    </r>
  </si>
  <si>
    <r>
      <rPr>
        <sz val="8"/>
        <rFont val="Arial"/>
        <family val="2"/>
      </rPr>
      <t>1.2.2</t>
    </r>
  </si>
  <si>
    <r>
      <rPr>
        <sz val="8"/>
        <rFont val="Arial"/>
        <family val="2"/>
      </rPr>
      <t>1.2.3</t>
    </r>
  </si>
  <si>
    <r>
      <rPr>
        <sz val="8"/>
        <rFont val="Arial"/>
        <family val="2"/>
      </rPr>
      <t>Language skills</t>
    </r>
  </si>
  <si>
    <r>
      <rPr>
        <sz val="8"/>
        <rFont val="Arial"/>
        <family val="2"/>
      </rPr>
      <t>Enter languages</t>
    </r>
  </si>
  <si>
    <r>
      <rPr>
        <b/>
        <sz val="8"/>
        <rFont val="Arial"/>
        <family val="2"/>
      </rPr>
      <t>Subtotal for 1.2</t>
    </r>
  </si>
  <si>
    <r>
      <rPr>
        <b/>
        <sz val="8"/>
        <rFont val="Arial"/>
        <family val="2"/>
      </rPr>
      <t>Total for technical assessment</t>
    </r>
  </si>
  <si>
    <r>
      <rPr>
        <sz val="8"/>
        <rFont val="Arial"/>
        <family val="2"/>
      </rPr>
      <t>Technical assessment in %</t>
    </r>
  </si>
  <si>
    <r>
      <rPr>
        <b/>
        <sz val="8"/>
        <rFont val="Univers (WN)"/>
      </rPr>
      <t>3.</t>
    </r>
  </si>
  <si>
    <r>
      <rPr>
        <b/>
        <sz val="8"/>
        <rFont val="Univers (WN)"/>
      </rPr>
      <t>Total for financial assessment</t>
    </r>
  </si>
  <si>
    <r>
      <rPr>
        <b/>
        <sz val="8"/>
        <rFont val="Arial"/>
        <family val="2"/>
      </rPr>
      <t>Overall assessment in %</t>
    </r>
  </si>
  <si>
    <r>
      <rPr>
        <b/>
        <sz val="8"/>
        <rFont val="Arial"/>
        <family val="2"/>
      </rPr>
      <t>Specific advantages/risks (see supplementary sheet)</t>
    </r>
  </si>
  <si>
    <r>
      <rPr>
        <sz val="10"/>
        <color theme="1"/>
        <rFont val="Arial"/>
        <family val="2"/>
      </rPr>
      <t>Rank</t>
    </r>
  </si>
  <si>
    <t>Hilflinie Rang</t>
  </si>
  <si>
    <t>Höchste Punktzahk</t>
  </si>
  <si>
    <t>Niedrigster Preis</t>
  </si>
  <si>
    <r>
      <rPr>
        <b/>
        <sz val="8"/>
        <rFont val="Arial"/>
        <family val="2"/>
      </rPr>
      <t>1.</t>
    </r>
  </si>
  <si>
    <r>
      <rPr>
        <b/>
        <sz val="8"/>
        <rFont val="Arial"/>
        <family val="2"/>
      </rPr>
      <t>Qualifications of proposed staff (as per the rules and criteria in the Terms of reference)</t>
    </r>
  </si>
  <si>
    <r>
      <rPr>
        <sz val="8"/>
        <rFont val="Arial"/>
        <family val="2"/>
      </rPr>
      <t>1.1</t>
    </r>
  </si>
  <si>
    <r>
      <rPr>
        <sz val="8"/>
        <rFont val="Arial"/>
        <family val="2"/>
      </rPr>
      <t>1.1.1</t>
    </r>
  </si>
  <si>
    <r>
      <rPr>
        <sz val="8"/>
        <rFont val="Arial"/>
        <family val="2"/>
      </rPr>
      <t>General qualifications</t>
    </r>
  </si>
  <si>
    <r>
      <rPr>
        <sz val="8"/>
        <rFont val="Arial"/>
        <family val="2"/>
      </rPr>
      <t>- Education</t>
    </r>
  </si>
  <si>
    <r>
      <rPr>
        <sz val="8"/>
        <rFont val="Arial"/>
        <family val="2"/>
      </rPr>
      <t>- Professional experience</t>
    </r>
  </si>
  <si>
    <r>
      <rPr>
        <sz val="8"/>
        <rFont val="Arial"/>
        <family val="2"/>
      </rPr>
      <t>1.1.2</t>
    </r>
  </si>
  <si>
    <r>
      <rPr>
        <sz val="8"/>
        <rFont val="Arial"/>
        <family val="2"/>
      </rPr>
      <t>1.1.3</t>
    </r>
  </si>
  <si>
    <r>
      <rPr>
        <sz val="8"/>
        <rFont val="Arial"/>
        <family val="2"/>
      </rPr>
      <t>Language skills</t>
    </r>
  </si>
  <si>
    <r>
      <rPr>
        <sz val="8"/>
        <rFont val="Arial"/>
        <family val="2"/>
      </rPr>
      <t>Enter languages</t>
    </r>
  </si>
  <si>
    <r>
      <rPr>
        <b/>
        <sz val="8"/>
        <rFont val="Arial"/>
        <family val="2"/>
      </rPr>
      <t>Subtotal for 1.1</t>
    </r>
  </si>
  <si>
    <r>
      <rPr>
        <sz val="8"/>
        <rFont val="Arial"/>
        <family val="2"/>
      </rPr>
      <t>1.2</t>
    </r>
  </si>
  <si>
    <r>
      <rPr>
        <sz val="8"/>
        <rFont val="Arial"/>
        <family val="2"/>
      </rPr>
      <t>1.2.1</t>
    </r>
  </si>
  <si>
    <r>
      <rPr>
        <sz val="8"/>
        <rFont val="Arial"/>
        <family val="2"/>
      </rPr>
      <t>General qualifications</t>
    </r>
  </si>
  <si>
    <r>
      <rPr>
        <sz val="8"/>
        <rFont val="Arial"/>
        <family val="2"/>
      </rPr>
      <t>- Education</t>
    </r>
  </si>
  <si>
    <r>
      <rPr>
        <sz val="8"/>
        <rFont val="Arial"/>
        <family val="2"/>
      </rPr>
      <t>- Professional experience</t>
    </r>
  </si>
  <si>
    <r>
      <rPr>
        <sz val="8"/>
        <rFont val="Arial"/>
        <family val="2"/>
      </rPr>
      <t>1.2.2</t>
    </r>
  </si>
  <si>
    <r>
      <rPr>
        <sz val="8"/>
        <rFont val="Arial"/>
        <family val="2"/>
      </rPr>
      <t>1.2.3</t>
    </r>
  </si>
  <si>
    <r>
      <rPr>
        <sz val="8"/>
        <rFont val="Arial"/>
        <family val="2"/>
      </rPr>
      <t>Language skills</t>
    </r>
  </si>
  <si>
    <r>
      <rPr>
        <sz val="8"/>
        <rFont val="Arial"/>
        <family val="2"/>
      </rPr>
      <t>Enter languages</t>
    </r>
  </si>
  <si>
    <r>
      <rPr>
        <b/>
        <sz val="8"/>
        <rFont val="Arial"/>
        <family val="2"/>
      </rPr>
      <t>Subtotal for 1.2</t>
    </r>
  </si>
  <si>
    <r>
      <rPr>
        <b/>
        <sz val="8"/>
        <rFont val="Arial"/>
        <family val="2"/>
      </rPr>
      <t>Total for section 1</t>
    </r>
  </si>
  <si>
    <r>
      <rPr>
        <b/>
        <sz val="8"/>
        <rFont val="Arial"/>
        <family val="2"/>
      </rPr>
      <t>2.</t>
    </r>
  </si>
  <si>
    <r>
      <rPr>
        <sz val="8"/>
        <rFont val="Arial"/>
        <family val="2"/>
      </rPr>
      <t>2.1</t>
    </r>
  </si>
  <si>
    <r>
      <rPr>
        <sz val="8"/>
        <rFont val="Arial"/>
        <family val="2"/>
      </rPr>
      <t>2.2</t>
    </r>
  </si>
  <si>
    <r>
      <rPr>
        <sz val="8"/>
        <rFont val="Arial"/>
        <family val="2"/>
      </rPr>
      <t>2.3</t>
    </r>
  </si>
  <si>
    <r>
      <rPr>
        <sz val="8"/>
        <rFont val="Arial"/>
        <family val="2"/>
      </rPr>
      <t>2.4.</t>
    </r>
  </si>
  <si>
    <r>
      <rPr>
        <sz val="8"/>
        <rFont val="Arial"/>
        <family val="2"/>
      </rPr>
      <t>2.5</t>
    </r>
  </si>
  <si>
    <r>
      <rPr>
        <b/>
        <sz val="8"/>
        <rFont val="Arial"/>
        <family val="2"/>
      </rPr>
      <t>Total for section 2</t>
    </r>
  </si>
  <si>
    <r>
      <rPr>
        <b/>
        <sz val="8"/>
        <rFont val="Arial"/>
        <family val="2"/>
      </rPr>
      <t>Technical assessment</t>
    </r>
  </si>
  <si>
    <r>
      <rPr>
        <sz val="8"/>
        <rFont val="Arial"/>
        <family val="2"/>
      </rPr>
      <t>Technical assessment in %</t>
    </r>
  </si>
  <si>
    <r>
      <rPr>
        <b/>
        <sz val="8"/>
        <rFont val="Univers (WN)"/>
      </rPr>
      <t>3.</t>
    </r>
  </si>
  <si>
    <r>
      <rPr>
        <b/>
        <sz val="8"/>
        <rFont val="Univers (WN)"/>
      </rPr>
      <t>Total for financial assessment</t>
    </r>
  </si>
  <si>
    <r>
      <rPr>
        <b/>
        <sz val="8"/>
        <rFont val="Arial"/>
        <family val="2"/>
      </rPr>
      <t>Overall assessment in %</t>
    </r>
  </si>
  <si>
    <r>
      <rPr>
        <b/>
        <sz val="8"/>
        <rFont val="Arial"/>
        <family val="2"/>
      </rPr>
      <t>Specific advantages/risks (see supplementary sheet)</t>
    </r>
  </si>
  <si>
    <r>
      <rPr>
        <sz val="10"/>
        <color theme="1"/>
        <rFont val="Arial"/>
        <family val="2"/>
      </rPr>
      <t>Rank</t>
    </r>
  </si>
  <si>
    <t>Hilflinie Rang</t>
  </si>
  <si>
    <r>
      <t xml:space="preserve">The grid is to be adapted to each individual case. In so doing, any necessary sub-criteria should be added as further entries in the </t>
    </r>
    <r>
      <rPr>
        <b/>
        <sz val="8"/>
        <color indexed="8"/>
        <rFont val="Arial"/>
        <family val="2"/>
      </rPr>
      <t>yellow highlighted</t>
    </r>
    <r>
      <rPr>
        <sz val="8"/>
        <color indexed="8"/>
        <rFont val="Arial"/>
        <family val="2"/>
      </rPr>
      <t xml:space="preserve"> fields. Criteria that are not relevant can be removed from the weighting (set value as zero).</t>
    </r>
  </si>
  <si>
    <t>Qualifications of proposed staff (according to rules and criteria in the Terms of reference)</t>
  </si>
  <si>
    <t>Expert 1:</t>
  </si>
  <si>
    <t>Expert 2:</t>
  </si>
  <si>
    <r>
      <rPr>
        <sz val="8"/>
        <rFont val="Arial"/>
        <family val="2"/>
      </rPr>
      <t>Experience in the region/knowledge of the country</t>
    </r>
  </si>
  <si>
    <t>I hereby declare that I have carried out this assessment independently and to the best of my knowledge and belief. I will keep the data confidential and will not pass on any information regarding the current assessment procedure.</t>
  </si>
  <si>
    <t>(Criterion 1 as per Terms of Reference)</t>
  </si>
  <si>
    <t>Appropriateness of the proposed concept (according to the rules and criteria in the Terms of Reference)</t>
  </si>
  <si>
    <t>Tenders with 500 points or fewer are eliminated from the competitve tender.</t>
  </si>
  <si>
    <t>Tenders with 500 points or fewer are eliminated from the competitive tender.</t>
  </si>
  <si>
    <t>= (assessment score for qualifications of staff - highest score for qualifications of staff) x 70 % + (lowest financial bid - tenderer’s financial bid) x 30 %</t>
  </si>
  <si>
    <t>= (assessment score for the concept / highest score for the concept) x 35 % + (assessment score for qualifications of staff : highest score for qualifications of staff) x 35 % + (lowest financial bid - tenderer’s financial bid) x 30 %</t>
  </si>
  <si>
    <t>Date, full first and last name, function, OU</t>
  </si>
  <si>
    <t>Assessment grid for the technical evaluation of tenders
for small-scale contracts (CV + price)</t>
  </si>
  <si>
    <t>Assessment grid for the technical evaluation of tenders
for small-scale contracts (CV, concept + price)</t>
  </si>
  <si>
    <t>Expert 3:</t>
  </si>
  <si>
    <t>Subtotal for 1.3</t>
  </si>
  <si>
    <t>Expert 4:</t>
  </si>
  <si>
    <t>Subtotal for 1.4</t>
  </si>
  <si>
    <t>Expert 5:</t>
  </si>
  <si>
    <t>Subtotal for 1.5</t>
  </si>
  <si>
    <t>1.3</t>
  </si>
  <si>
    <t>1.3.1</t>
  </si>
  <si>
    <t>1.3.2</t>
  </si>
  <si>
    <t>1.3.3</t>
  </si>
  <si>
    <t>1.4</t>
  </si>
  <si>
    <t>1.4.1</t>
  </si>
  <si>
    <t>1.4.2</t>
  </si>
  <si>
    <t>1.4.3</t>
  </si>
  <si>
    <t>1.5</t>
  </si>
  <si>
    <t>1.5.1</t>
  </si>
  <si>
    <t>1.5.2</t>
  </si>
  <si>
    <t>1.5.3</t>
  </si>
  <si>
    <t>English, the basics of Armenian/Russian is an asset</t>
  </si>
  <si>
    <t>EU4Energy Efficiency and Renewable Energy in Armenian Communities</t>
  </si>
  <si>
    <t>2018.2062.0-015</t>
  </si>
  <si>
    <t>OU 3900</t>
  </si>
  <si>
    <t>Olga Weigel</t>
  </si>
  <si>
    <t xml:space="preserve">30.08.2024, Siranush Galstyan, Advisor, Ecoserve Programme Armenia, OU 3900
30.08.2024, Alla Berberyan, Team Leader of ECOserve Programme Armenia, OU 3900 </t>
  </si>
  <si>
    <t>30.08.2024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</si>
</sst>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General;;"/>
    <numFmt numFmtId="166" formatCode="0.0"/>
  </numFmts>
  <fonts count="18">
    <font>
      <sz val="10"/>
      <color theme="1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sz val="6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8"/>
      <color indexed="8"/>
      <name val="Arial"/>
      <family val="2"/>
    </font>
    <font>
      <b/>
      <sz val="8"/>
      <name val="Univers (WN)"/>
    </font>
    <font>
      <u/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23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hair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theme="0" tint="-0.34998626667073579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hair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theme="1"/>
      </right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 style="thin">
        <color theme="0" tint="-0.34998626667073579"/>
      </bottom>
      <diagonal/>
    </border>
    <border>
      <left style="hair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1"/>
      </left>
      <right/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6" fillId="0" borderId="0" applyFont="0" applyFill="0" applyBorder="0" applyAlignment="0" applyProtection="0"/>
    <xf numFmtId="0" fontId="5" fillId="0" borderId="0"/>
    <xf numFmtId="164" fontId="16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left" vertical="top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49" fontId="6" fillId="0" borderId="7" xfId="0" applyNumberFormat="1" applyFont="1" applyBorder="1" applyAlignment="1">
      <alignment vertical="center"/>
    </xf>
    <xf numFmtId="0" fontId="6" fillId="0" borderId="11" xfId="1" applyNumberFormat="1" applyFont="1" applyBorder="1" applyAlignment="1" applyProtection="1">
      <alignment vertical="center"/>
    </xf>
    <xf numFmtId="0" fontId="6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165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2" applyAlignment="1">
      <alignment wrapText="1"/>
    </xf>
    <xf numFmtId="0" fontId="5" fillId="0" borderId="0" xfId="2"/>
    <xf numFmtId="0" fontId="5" fillId="3" borderId="12" xfId="2" applyFill="1" applyBorder="1" applyAlignment="1">
      <alignment horizontal="center" vertical="center"/>
    </xf>
    <xf numFmtId="0" fontId="5" fillId="3" borderId="12" xfId="2" applyFill="1" applyBorder="1" applyAlignment="1">
      <alignment horizontal="center" vertical="center" wrapText="1"/>
    </xf>
    <xf numFmtId="0" fontId="5" fillId="0" borderId="12" xfId="2" applyBorder="1" applyAlignment="1">
      <alignment wrapText="1"/>
    </xf>
    <xf numFmtId="49" fontId="5" fillId="0" borderId="12" xfId="2" applyNumberFormat="1" applyBorder="1" applyAlignment="1">
      <alignment horizontal="center"/>
    </xf>
    <xf numFmtId="0" fontId="5" fillId="0" borderId="0" xfId="2" applyAlignment="1">
      <alignment vertical="top"/>
    </xf>
    <xf numFmtId="0" fontId="5" fillId="0" borderId="18" xfId="0" applyFont="1" applyBorder="1" applyAlignment="1">
      <alignment vertical="center"/>
    </xf>
    <xf numFmtId="10" fontId="0" fillId="0" borderId="0" xfId="0" applyNumberFormat="1" applyAlignment="1">
      <alignment vertical="center"/>
    </xf>
    <xf numFmtId="10" fontId="6" fillId="0" borderId="0" xfId="0" applyNumberFormat="1" applyFont="1" applyAlignment="1">
      <alignment vertical="center"/>
    </xf>
    <xf numFmtId="0" fontId="5" fillId="0" borderId="12" xfId="2" applyBorder="1"/>
    <xf numFmtId="164" fontId="6" fillId="5" borderId="6" xfId="3" applyFont="1" applyFill="1" applyBorder="1" applyAlignment="1" applyProtection="1">
      <alignment vertical="center"/>
      <protection locked="0"/>
    </xf>
    <xf numFmtId="0" fontId="6" fillId="0" borderId="12" xfId="1" applyNumberFormat="1" applyFont="1" applyBorder="1" applyAlignment="1" applyProtection="1">
      <alignment vertical="center"/>
    </xf>
    <xf numFmtId="0" fontId="17" fillId="0" borderId="0" xfId="0" applyFont="1" applyAlignment="1">
      <alignment vertical="center" wrapText="1"/>
    </xf>
    <xf numFmtId="0" fontId="5" fillId="2" borderId="10" xfId="0" applyFont="1" applyFill="1" applyBorder="1" applyAlignment="1">
      <alignment vertical="center"/>
    </xf>
    <xf numFmtId="0" fontId="5" fillId="0" borderId="0" xfId="0" applyFont="1"/>
    <xf numFmtId="0" fontId="10" fillId="0" borderId="0" xfId="2" applyFont="1" applyAlignment="1">
      <alignment vertical="top" wrapText="1"/>
    </xf>
    <xf numFmtId="166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16" xfId="0" quotePrefix="1" applyNumberFormat="1" applyFont="1" applyBorder="1" applyAlignment="1">
      <alignment horizontal="left" vertical="center"/>
    </xf>
    <xf numFmtId="49" fontId="5" fillId="0" borderId="15" xfId="0" applyNumberFormat="1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left" vertical="center"/>
    </xf>
    <xf numFmtId="49" fontId="6" fillId="6" borderId="18" xfId="0" applyNumberFormat="1" applyFont="1" applyFill="1" applyBorder="1" applyAlignment="1" applyProtection="1">
      <alignment horizontal="left" vertical="top"/>
      <protection locked="0"/>
    </xf>
    <xf numFmtId="49" fontId="6" fillId="7" borderId="0" xfId="0" applyNumberFormat="1" applyFont="1" applyFill="1" applyAlignment="1" applyProtection="1">
      <alignment horizontal="left" vertical="top"/>
      <protection locked="0"/>
    </xf>
    <xf numFmtId="49" fontId="6" fillId="7" borderId="1" xfId="0" applyNumberFormat="1" applyFont="1" applyFill="1" applyBorder="1" applyAlignment="1" applyProtection="1">
      <alignment horizontal="left" vertical="top"/>
      <protection locked="0"/>
    </xf>
    <xf numFmtId="0" fontId="5" fillId="0" borderId="29" xfId="1" applyNumberFormat="1" applyFont="1" applyFill="1" applyBorder="1" applyAlignment="1" applyProtection="1">
      <alignment vertical="center"/>
    </xf>
    <xf numFmtId="0" fontId="5" fillId="0" borderId="30" xfId="1" applyNumberFormat="1" applyFont="1" applyFill="1" applyBorder="1" applyAlignment="1" applyProtection="1">
      <alignment vertical="center"/>
    </xf>
    <xf numFmtId="0" fontId="5" fillId="7" borderId="30" xfId="1" applyNumberFormat="1" applyFont="1" applyFill="1" applyBorder="1" applyAlignment="1" applyProtection="1">
      <alignment vertical="center"/>
      <protection locked="0"/>
    </xf>
    <xf numFmtId="0" fontId="5" fillId="7" borderId="31" xfId="1" applyNumberFormat="1" applyFont="1" applyFill="1" applyBorder="1" applyAlignment="1" applyProtection="1">
      <alignment vertical="center"/>
      <protection locked="0"/>
    </xf>
    <xf numFmtId="0" fontId="5" fillId="0" borderId="20" xfId="1" applyNumberFormat="1" applyFont="1" applyFill="1" applyBorder="1" applyAlignment="1" applyProtection="1">
      <alignment vertical="center"/>
    </xf>
    <xf numFmtId="165" fontId="5" fillId="0" borderId="23" xfId="0" applyNumberFormat="1" applyFont="1" applyBorder="1" applyAlignment="1">
      <alignment vertical="center"/>
    </xf>
    <xf numFmtId="0" fontId="5" fillId="7" borderId="23" xfId="1" applyNumberFormat="1" applyFont="1" applyFill="1" applyBorder="1" applyAlignment="1" applyProtection="1">
      <alignment vertical="center"/>
      <protection locked="0"/>
    </xf>
    <xf numFmtId="0" fontId="5" fillId="7" borderId="33" xfId="0" applyFont="1" applyFill="1" applyBorder="1" applyAlignment="1" applyProtection="1">
      <alignment vertical="center"/>
      <protection locked="0"/>
    </xf>
    <xf numFmtId="0" fontId="5" fillId="0" borderId="23" xfId="1" applyNumberFormat="1" applyFont="1" applyFill="1" applyBorder="1" applyAlignment="1" applyProtection="1">
      <alignment vertical="center"/>
    </xf>
    <xf numFmtId="0" fontId="5" fillId="7" borderId="26" xfId="1" applyNumberFormat="1" applyFont="1" applyFill="1" applyBorder="1" applyAlignment="1" applyProtection="1">
      <alignment vertical="center"/>
      <protection locked="0"/>
    </xf>
    <xf numFmtId="0" fontId="5" fillId="7" borderId="34" xfId="0" applyFont="1" applyFill="1" applyBorder="1" applyAlignment="1" applyProtection="1">
      <alignment vertical="center"/>
      <protection locked="0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7" borderId="30" xfId="0" applyFont="1" applyFill="1" applyBorder="1" applyAlignment="1" applyProtection="1">
      <alignment vertical="center"/>
      <protection locked="0"/>
    </xf>
    <xf numFmtId="0" fontId="5" fillId="7" borderId="31" xfId="0" applyFont="1" applyFill="1" applyBorder="1" applyAlignment="1" applyProtection="1">
      <alignment vertical="center"/>
      <protection locked="0"/>
    </xf>
    <xf numFmtId="0" fontId="6" fillId="2" borderId="10" xfId="0" applyFont="1" applyFill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7" borderId="23" xfId="0" applyFont="1" applyFill="1" applyBorder="1" applyAlignment="1" applyProtection="1">
      <alignment vertical="center"/>
      <protection locked="0"/>
    </xf>
    <xf numFmtId="0" fontId="5" fillId="7" borderId="26" xfId="0" applyFont="1" applyFill="1" applyBorder="1" applyAlignment="1" applyProtection="1">
      <alignment vertical="center"/>
      <protection locked="0"/>
    </xf>
    <xf numFmtId="165" fontId="5" fillId="0" borderId="36" xfId="0" applyNumberFormat="1" applyFont="1" applyBorder="1" applyAlignment="1">
      <alignment vertical="center"/>
    </xf>
    <xf numFmtId="165" fontId="5" fillId="0" borderId="37" xfId="0" applyNumberFormat="1" applyFont="1" applyBorder="1" applyAlignment="1">
      <alignment vertical="center"/>
    </xf>
    <xf numFmtId="165" fontId="5" fillId="0" borderId="38" xfId="0" applyNumberFormat="1" applyFont="1" applyBorder="1" applyAlignment="1">
      <alignment vertical="center"/>
    </xf>
    <xf numFmtId="0" fontId="6" fillId="0" borderId="35" xfId="1" applyNumberFormat="1" applyFont="1" applyBorder="1" applyAlignment="1" applyProtection="1">
      <alignment vertical="center"/>
    </xf>
    <xf numFmtId="165" fontId="6" fillId="0" borderId="39" xfId="0" applyNumberFormat="1" applyFont="1" applyBorder="1" applyAlignment="1">
      <alignment vertical="center"/>
    </xf>
    <xf numFmtId="165" fontId="6" fillId="0" borderId="40" xfId="0" applyNumberFormat="1" applyFont="1" applyBorder="1" applyAlignment="1">
      <alignment vertical="center"/>
    </xf>
    <xf numFmtId="165" fontId="5" fillId="0" borderId="40" xfId="0" applyNumberFormat="1" applyFont="1" applyBorder="1" applyAlignment="1">
      <alignment vertical="center"/>
    </xf>
    <xf numFmtId="10" fontId="6" fillId="4" borderId="35" xfId="0" applyNumberFormat="1" applyFont="1" applyFill="1" applyBorder="1" applyAlignment="1">
      <alignment vertical="center"/>
    </xf>
    <xf numFmtId="0" fontId="5" fillId="0" borderId="35" xfId="0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49" fontId="0" fillId="0" borderId="24" xfId="0" applyNumberFormat="1" applyBorder="1" applyAlignment="1">
      <alignment vertical="center"/>
    </xf>
    <xf numFmtId="49" fontId="0" fillId="0" borderId="25" xfId="0" applyNumberFormat="1" applyBorder="1" applyAlignment="1">
      <alignment vertical="center"/>
    </xf>
    <xf numFmtId="0" fontId="9" fillId="0" borderId="23" xfId="0" quotePrefix="1" applyFont="1" applyBorder="1" applyAlignment="1">
      <alignment vertical="center"/>
    </xf>
    <xf numFmtId="0" fontId="9" fillId="0" borderId="24" xfId="0" quotePrefix="1" applyFont="1" applyBorder="1" applyAlignment="1">
      <alignment vertical="center"/>
    </xf>
    <xf numFmtId="0" fontId="9" fillId="0" borderId="25" xfId="0" quotePrefix="1" applyFont="1" applyBorder="1" applyAlignment="1">
      <alignment vertical="center"/>
    </xf>
    <xf numFmtId="49" fontId="6" fillId="0" borderId="26" xfId="0" applyNumberFormat="1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49" fontId="7" fillId="0" borderId="44" xfId="0" applyNumberFormat="1" applyFont="1" applyBorder="1" applyAlignment="1">
      <alignment horizontal="center" vertical="center"/>
    </xf>
    <xf numFmtId="165" fontId="5" fillId="0" borderId="45" xfId="0" applyNumberFormat="1" applyFont="1" applyBorder="1" applyAlignment="1">
      <alignment vertical="center"/>
    </xf>
    <xf numFmtId="165" fontId="5" fillId="0" borderId="46" xfId="0" applyNumberFormat="1" applyFont="1" applyBorder="1" applyAlignment="1">
      <alignment vertical="center"/>
    </xf>
    <xf numFmtId="165" fontId="5" fillId="0" borderId="47" xfId="0" applyNumberFormat="1" applyFont="1" applyBorder="1" applyAlignment="1">
      <alignment vertical="center"/>
    </xf>
    <xf numFmtId="0" fontId="6" fillId="0" borderId="48" xfId="1" applyNumberFormat="1" applyFont="1" applyBorder="1" applyAlignment="1" applyProtection="1">
      <alignment vertical="center"/>
    </xf>
    <xf numFmtId="165" fontId="6" fillId="0" borderId="49" xfId="0" applyNumberFormat="1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5" fillId="0" borderId="50" xfId="0" applyNumberFormat="1" applyFont="1" applyBorder="1" applyAlignment="1">
      <alignment vertical="center"/>
    </xf>
    <xf numFmtId="10" fontId="6" fillId="4" borderId="48" xfId="0" applyNumberFormat="1" applyFont="1" applyFill="1" applyBorder="1" applyAlignment="1">
      <alignment vertical="center"/>
    </xf>
    <xf numFmtId="164" fontId="6" fillId="5" borderId="3" xfId="3" applyFont="1" applyFill="1" applyBorder="1" applyAlignment="1" applyProtection="1">
      <alignment vertical="center"/>
      <protection locked="0"/>
    </xf>
    <xf numFmtId="0" fontId="5" fillId="0" borderId="48" xfId="0" applyFont="1" applyBorder="1" applyAlignment="1">
      <alignment vertical="center"/>
    </xf>
    <xf numFmtId="0" fontId="6" fillId="3" borderId="7" xfId="0" quotePrefix="1" applyFont="1" applyFill="1" applyBorder="1" applyAlignment="1">
      <alignment horizontal="left" vertical="center"/>
    </xf>
    <xf numFmtId="49" fontId="5" fillId="0" borderId="17" xfId="0" quotePrefix="1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5" fillId="7" borderId="35" xfId="0" applyFont="1" applyFill="1" applyBorder="1" applyAlignment="1" applyProtection="1">
      <alignment vertical="center"/>
      <protection locked="0"/>
    </xf>
    <xf numFmtId="0" fontId="5" fillId="7" borderId="48" xfId="0" applyFont="1" applyFill="1" applyBorder="1" applyAlignment="1" applyProtection="1">
      <alignment vertical="center"/>
      <protection locked="0"/>
    </xf>
    <xf numFmtId="0" fontId="5" fillId="0" borderId="8" xfId="0" quotePrefix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53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49" fontId="7" fillId="0" borderId="5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54" xfId="0" applyFont="1" applyFill="1" applyBorder="1" applyAlignment="1">
      <alignment vertical="center"/>
    </xf>
    <xf numFmtId="0" fontId="6" fillId="0" borderId="55" xfId="1" applyNumberFormat="1" applyFont="1" applyBorder="1" applyAlignment="1" applyProtection="1">
      <alignment vertical="center"/>
    </xf>
    <xf numFmtId="0" fontId="6" fillId="2" borderId="42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5" fillId="0" borderId="35" xfId="1" applyNumberFormat="1" applyFont="1" applyFill="1" applyBorder="1" applyAlignment="1" applyProtection="1">
      <alignment vertical="center"/>
    </xf>
    <xf numFmtId="0" fontId="5" fillId="7" borderId="32" xfId="0" applyFont="1" applyFill="1" applyBorder="1" applyAlignment="1" applyProtection="1">
      <alignment vertical="center"/>
      <protection locked="0"/>
    </xf>
    <xf numFmtId="0" fontId="5" fillId="7" borderId="56" xfId="0" applyFont="1" applyFill="1" applyBorder="1" applyAlignment="1" applyProtection="1">
      <alignment vertical="center"/>
      <protection locked="0"/>
    </xf>
    <xf numFmtId="165" fontId="5" fillId="0" borderId="39" xfId="0" applyNumberFormat="1" applyFont="1" applyBorder="1" applyAlignment="1">
      <alignment vertical="center"/>
    </xf>
    <xf numFmtId="0" fontId="5" fillId="7" borderId="57" xfId="0" applyFont="1" applyFill="1" applyBorder="1" applyAlignment="1" applyProtection="1">
      <alignment vertical="center"/>
      <protection locked="0"/>
    </xf>
    <xf numFmtId="0" fontId="5" fillId="7" borderId="58" xfId="0" applyFont="1" applyFill="1" applyBorder="1" applyAlignment="1" applyProtection="1">
      <alignment vertical="center"/>
      <protection locked="0"/>
    </xf>
    <xf numFmtId="165" fontId="5" fillId="0" borderId="41" xfId="0" applyNumberFormat="1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165" fontId="6" fillId="0" borderId="60" xfId="0" applyNumberFormat="1" applyFont="1" applyBorder="1" applyAlignment="1">
      <alignment vertical="center"/>
    </xf>
    <xf numFmtId="0" fontId="5" fillId="0" borderId="61" xfId="0" applyFont="1" applyBorder="1" applyAlignment="1">
      <alignment vertical="center"/>
    </xf>
    <xf numFmtId="165" fontId="5" fillId="0" borderId="62" xfId="0" applyNumberFormat="1" applyFont="1" applyBorder="1" applyAlignment="1">
      <alignment vertical="center"/>
    </xf>
    <xf numFmtId="0" fontId="5" fillId="7" borderId="61" xfId="0" applyFont="1" applyFill="1" applyBorder="1" applyAlignment="1" applyProtection="1">
      <alignment vertical="center"/>
      <protection locked="0"/>
    </xf>
    <xf numFmtId="0" fontId="5" fillId="7" borderId="63" xfId="0" applyFont="1" applyFill="1" applyBorder="1" applyAlignment="1" applyProtection="1">
      <alignment vertical="center"/>
      <protection locked="0"/>
    </xf>
    <xf numFmtId="165" fontId="5" fillId="0" borderId="64" xfId="0" applyNumberFormat="1" applyFont="1" applyBorder="1" applyAlignment="1">
      <alignment vertical="center"/>
    </xf>
    <xf numFmtId="165" fontId="5" fillId="0" borderId="60" xfId="0" applyNumberFormat="1" applyFont="1" applyBorder="1" applyAlignment="1">
      <alignment vertical="center"/>
    </xf>
    <xf numFmtId="165" fontId="5" fillId="0" borderId="65" xfId="0" applyNumberFormat="1" applyFont="1" applyBorder="1" applyAlignment="1">
      <alignment vertical="center"/>
    </xf>
    <xf numFmtId="165" fontId="5" fillId="0" borderId="66" xfId="0" applyNumberFormat="1" applyFont="1" applyBorder="1" applyAlignment="1">
      <alignment vertical="center"/>
    </xf>
    <xf numFmtId="165" fontId="5" fillId="0" borderId="67" xfId="0" applyNumberFormat="1" applyFont="1" applyBorder="1" applyAlignment="1">
      <alignment vertical="center"/>
    </xf>
    <xf numFmtId="0" fontId="6" fillId="0" borderId="68" xfId="1" applyNumberFormat="1" applyFont="1" applyBorder="1" applyAlignment="1" applyProtection="1">
      <alignment vertical="center"/>
    </xf>
    <xf numFmtId="165" fontId="6" fillId="0" borderId="65" xfId="0" applyNumberFormat="1" applyFont="1" applyBorder="1" applyAlignment="1">
      <alignment vertical="center"/>
    </xf>
    <xf numFmtId="165" fontId="5" fillId="0" borderId="49" xfId="0" applyNumberFormat="1" applyFont="1" applyBorder="1" applyAlignment="1">
      <alignment vertical="center"/>
    </xf>
    <xf numFmtId="165" fontId="5" fillId="0" borderId="51" xfId="0" applyNumberFormat="1" applyFont="1" applyBorder="1" applyAlignment="1">
      <alignment vertical="center"/>
    </xf>
    <xf numFmtId="0" fontId="5" fillId="0" borderId="48" xfId="1" applyNumberFormat="1" applyFont="1" applyFill="1" applyBorder="1" applyAlignment="1" applyProtection="1">
      <alignment vertical="center"/>
    </xf>
    <xf numFmtId="49" fontId="5" fillId="0" borderId="9" xfId="0" applyNumberFormat="1" applyFont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left" vertical="center"/>
    </xf>
    <xf numFmtId="49" fontId="5" fillId="0" borderId="15" xfId="0" applyNumberFormat="1" applyFont="1" applyBorder="1" applyAlignment="1">
      <alignment vertical="center"/>
    </xf>
    <xf numFmtId="49" fontId="5" fillId="0" borderId="16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0" fontId="5" fillId="7" borderId="35" xfId="1" applyNumberFormat="1" applyFont="1" applyFill="1" applyBorder="1" applyAlignment="1" applyProtection="1">
      <alignment vertical="center"/>
      <protection locked="0"/>
    </xf>
    <xf numFmtId="164" fontId="6" fillId="5" borderId="48" xfId="3" applyFont="1" applyFill="1" applyBorder="1" applyAlignment="1" applyProtection="1">
      <alignment vertical="center"/>
      <protection locked="0"/>
    </xf>
    <xf numFmtId="49" fontId="6" fillId="0" borderId="22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49" fontId="6" fillId="0" borderId="28" xfId="0" applyNumberFormat="1" applyFont="1" applyBorder="1" applyAlignment="1">
      <alignment vertical="center"/>
    </xf>
    <xf numFmtId="0" fontId="11" fillId="0" borderId="0" xfId="2" applyFont="1" applyAlignment="1">
      <alignment vertical="top" wrapText="1"/>
    </xf>
    <xf numFmtId="0" fontId="12" fillId="0" borderId="0" xfId="2" applyFont="1" applyAlignment="1">
      <alignment wrapText="1"/>
    </xf>
    <xf numFmtId="0" fontId="5" fillId="0" borderId="0" xfId="2" applyAlignment="1">
      <alignment vertical="top" wrapText="1"/>
    </xf>
    <xf numFmtId="0" fontId="5" fillId="0" borderId="0" xfId="2"/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top" wrapText="1"/>
    </xf>
    <xf numFmtId="0" fontId="5" fillId="0" borderId="18" xfId="0" applyFont="1" applyBorder="1" applyAlignment="1">
      <alignment vertical="top"/>
    </xf>
    <xf numFmtId="0" fontId="5" fillId="0" borderId="18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49" fontId="6" fillId="7" borderId="18" xfId="0" applyNumberFormat="1" applyFont="1" applyFill="1" applyBorder="1" applyAlignment="1" applyProtection="1">
      <alignment horizontal="center" vertical="top" wrapText="1"/>
      <protection locked="0"/>
    </xf>
    <xf numFmtId="49" fontId="6" fillId="7" borderId="0" xfId="0" applyNumberFormat="1" applyFont="1" applyFill="1" applyAlignment="1" applyProtection="1">
      <alignment horizontal="center" vertical="top" wrapText="1"/>
      <protection locked="0"/>
    </xf>
    <xf numFmtId="49" fontId="6" fillId="7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49" fontId="0" fillId="0" borderId="7" xfId="0" applyNumberFormat="1" applyBorder="1" applyAlignment="1">
      <alignment horizontal="right" vertical="center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5" fillId="0" borderId="0" xfId="0" applyNumberFormat="1" applyFont="1" applyAlignment="1">
      <alignment vertical="top"/>
    </xf>
    <xf numFmtId="49" fontId="0" fillId="0" borderId="0" xfId="0" applyNumberFormat="1" applyAlignment="1">
      <alignment vertical="top"/>
    </xf>
    <xf numFmtId="0" fontId="5" fillId="0" borderId="0" xfId="0" applyFont="1"/>
    <xf numFmtId="0" fontId="0" fillId="0" borderId="0" xfId="0"/>
    <xf numFmtId="166" fontId="6" fillId="7" borderId="1" xfId="0" applyNumberFormat="1" applyFont="1" applyFill="1" applyBorder="1" applyAlignment="1" applyProtection="1">
      <alignment horizontal="left" wrapText="1"/>
      <protection locked="0"/>
    </xf>
    <xf numFmtId="166" fontId="17" fillId="0" borderId="18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49" fontId="5" fillId="0" borderId="23" xfId="0" quotePrefix="1" applyNumberFormat="1" applyFont="1" applyBorder="1" applyAlignment="1">
      <alignment horizontal="left" vertical="center"/>
    </xf>
    <xf numFmtId="49" fontId="5" fillId="0" borderId="24" xfId="0" quotePrefix="1" applyNumberFormat="1" applyFont="1" applyBorder="1" applyAlignment="1">
      <alignment horizontal="left" vertical="center"/>
    </xf>
    <xf numFmtId="49" fontId="5" fillId="0" borderId="25" xfId="0" quotePrefix="1" applyNumberFormat="1" applyFon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49" fontId="5" fillId="0" borderId="20" xfId="0" applyNumberFormat="1" applyFont="1" applyBorder="1" applyAlignment="1">
      <alignment horizontal="left" vertical="center"/>
    </xf>
    <xf numFmtId="49" fontId="5" fillId="0" borderId="21" xfId="0" applyNumberFormat="1" applyFont="1" applyBorder="1" applyAlignment="1">
      <alignment horizontal="left" vertical="center"/>
    </xf>
    <xf numFmtId="49" fontId="5" fillId="0" borderId="22" xfId="0" applyNumberFormat="1" applyFont="1" applyBorder="1" applyAlignment="1">
      <alignment horizontal="left" vertical="center"/>
    </xf>
    <xf numFmtId="49" fontId="5" fillId="0" borderId="23" xfId="0" applyNumberFormat="1" applyFont="1" applyBorder="1" applyAlignment="1">
      <alignment horizontal="left" vertical="center"/>
    </xf>
    <xf numFmtId="49" fontId="5" fillId="0" borderId="24" xfId="0" applyNumberFormat="1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left" vertical="center"/>
    </xf>
    <xf numFmtId="0" fontId="5" fillId="7" borderId="26" xfId="1" applyNumberFormat="1" applyFont="1" applyFill="1" applyBorder="1" applyAlignment="1" applyProtection="1">
      <alignment horizontal="left" vertical="center" wrapText="1"/>
      <protection locked="0"/>
    </xf>
    <xf numFmtId="0" fontId="5" fillId="7" borderId="27" xfId="1" applyNumberFormat="1" applyFont="1" applyFill="1" applyBorder="1" applyAlignment="1" applyProtection="1">
      <alignment horizontal="left" vertical="center" wrapText="1"/>
      <protection locked="0"/>
    </xf>
    <xf numFmtId="0" fontId="5" fillId="7" borderId="28" xfId="1" applyNumberFormat="1" applyFont="1" applyFill="1" applyBorder="1" applyAlignment="1" applyProtection="1">
      <alignment horizontal="left" vertical="center" wrapText="1"/>
      <protection locked="0"/>
    </xf>
    <xf numFmtId="49" fontId="6" fillId="0" borderId="20" xfId="0" applyNumberFormat="1" applyFont="1" applyBorder="1" applyAlignment="1">
      <alignment horizontal="left" vertical="center"/>
    </xf>
    <xf numFmtId="49" fontId="6" fillId="0" borderId="21" xfId="0" applyNumberFormat="1" applyFont="1" applyBorder="1" applyAlignment="1">
      <alignment horizontal="left" vertical="center"/>
    </xf>
    <xf numFmtId="49" fontId="6" fillId="0" borderId="22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49" fontId="6" fillId="7" borderId="13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5" xfId="0" applyNumberFormat="1" applyFill="1" applyBorder="1" applyAlignment="1" applyProtection="1">
      <alignment horizontal="center" vertical="center" wrapText="1"/>
      <protection locked="0"/>
    </xf>
    <xf numFmtId="49" fontId="6" fillId="7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9" xfId="0" applyNumberForma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49" fontId="6" fillId="7" borderId="18" xfId="0" applyNumberFormat="1" applyFont="1" applyFill="1" applyBorder="1" applyAlignment="1" applyProtection="1">
      <alignment horizontal="left" vertical="top" wrapText="1"/>
      <protection locked="0"/>
    </xf>
    <xf numFmtId="49" fontId="6" fillId="7" borderId="0" xfId="0" applyNumberFormat="1" applyFont="1" applyFill="1" applyAlignment="1" applyProtection="1">
      <alignment horizontal="left" vertical="top"/>
      <protection locked="0"/>
    </xf>
    <xf numFmtId="49" fontId="6" fillId="7" borderId="1" xfId="0" applyNumberFormat="1" applyFont="1" applyFill="1" applyBorder="1" applyAlignment="1" applyProtection="1">
      <alignment horizontal="left" vertical="top"/>
      <protection locked="0"/>
    </xf>
    <xf numFmtId="49" fontId="0" fillId="7" borderId="13" xfId="0" applyNumberFormat="1" applyFill="1" applyBorder="1" applyAlignment="1" applyProtection="1">
      <alignment horizontal="center" vertical="center" wrapText="1"/>
      <protection locked="0"/>
    </xf>
    <xf numFmtId="49" fontId="17" fillId="0" borderId="0" xfId="0" quotePrefix="1" applyNumberFormat="1" applyFont="1" applyAlignment="1">
      <alignment horizontal="center" vertical="center" wrapText="1"/>
    </xf>
    <xf numFmtId="49" fontId="6" fillId="0" borderId="14" xfId="0" applyNumberFormat="1" applyFont="1" applyBorder="1" applyAlignment="1">
      <alignment horizontal="left" vertical="center"/>
    </xf>
    <xf numFmtId="0" fontId="9" fillId="0" borderId="23" xfId="0" quotePrefix="1" applyFont="1" applyBorder="1" applyAlignment="1">
      <alignment horizontal="left" vertical="center"/>
    </xf>
    <xf numFmtId="0" fontId="9" fillId="0" borderId="24" xfId="0" quotePrefix="1" applyFont="1" applyBorder="1" applyAlignment="1">
      <alignment horizontal="left" vertical="center"/>
    </xf>
    <xf numFmtId="0" fontId="9" fillId="0" borderId="25" xfId="0" quotePrefix="1" applyFont="1" applyBorder="1" applyAlignment="1">
      <alignment horizontal="left" vertical="center"/>
    </xf>
    <xf numFmtId="0" fontId="5" fillId="7" borderId="20" xfId="0" applyFont="1" applyFill="1" applyBorder="1" applyAlignment="1" applyProtection="1">
      <alignment horizontal="left" vertical="center" wrapText="1"/>
      <protection locked="0"/>
    </xf>
    <xf numFmtId="0" fontId="5" fillId="7" borderId="21" xfId="0" applyFont="1" applyFill="1" applyBorder="1" applyAlignment="1" applyProtection="1">
      <alignment horizontal="left" vertical="center" wrapText="1"/>
      <protection locked="0"/>
    </xf>
    <xf numFmtId="0" fontId="5" fillId="7" borderId="22" xfId="0" applyFont="1" applyFill="1" applyBorder="1" applyAlignment="1" applyProtection="1">
      <alignment horizontal="left" vertical="center" wrapText="1"/>
      <protection locked="0"/>
    </xf>
    <xf numFmtId="0" fontId="5" fillId="7" borderId="23" xfId="0" applyFont="1" applyFill="1" applyBorder="1" applyAlignment="1" applyProtection="1">
      <alignment horizontal="left" vertical="center" wrapText="1"/>
      <protection locked="0"/>
    </xf>
    <xf numFmtId="0" fontId="5" fillId="7" borderId="24" xfId="0" applyFont="1" applyFill="1" applyBorder="1" applyAlignment="1" applyProtection="1">
      <alignment horizontal="left" vertical="center" wrapText="1"/>
      <protection locked="0"/>
    </xf>
    <xf numFmtId="0" fontId="5" fillId="7" borderId="26" xfId="0" applyFont="1" applyFill="1" applyBorder="1" applyAlignment="1" applyProtection="1">
      <alignment horizontal="left" vertical="center" wrapText="1"/>
      <protection locked="0"/>
    </xf>
    <xf numFmtId="0" fontId="5" fillId="7" borderId="27" xfId="0" applyFont="1" applyFill="1" applyBorder="1" applyAlignment="1" applyProtection="1">
      <alignment horizontal="left" vertical="center" wrapText="1"/>
      <protection locked="0"/>
    </xf>
    <xf numFmtId="0" fontId="5" fillId="7" borderId="28" xfId="0" applyFont="1" applyFill="1" applyBorder="1" applyAlignment="1" applyProtection="1">
      <alignment horizontal="left" vertical="center" wrapText="1"/>
      <protection locked="0"/>
    </xf>
    <xf numFmtId="49" fontId="6" fillId="0" borderId="26" xfId="0" applyNumberFormat="1" applyFont="1" applyBorder="1" applyAlignment="1">
      <alignment horizontal="left" vertical="center"/>
    </xf>
    <xf numFmtId="49" fontId="6" fillId="0" borderId="27" xfId="0" applyNumberFormat="1" applyFont="1" applyBorder="1" applyAlignment="1">
      <alignment horizontal="left" vertical="center"/>
    </xf>
    <xf numFmtId="49" fontId="6" fillId="0" borderId="28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right" vertical="center"/>
    </xf>
  </cellXfs>
  <cellStyles count="4">
    <cellStyle name="Currency" xfId="3" builtinId="4"/>
    <cellStyle name="Normal" xfId="0" builtinId="0"/>
    <cellStyle name="Percent" xfId="1" builtinId="5"/>
    <cellStyle name="Standard 2" xfId="2" xr:uid="{00000000-0005-0000-0000-000002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373811</xdr:colOff>
      <xdr:row>0</xdr:row>
      <xdr:rowOff>0</xdr:rowOff>
    </xdr:from>
    <xdr:to>
      <xdr:col>16</xdr:col>
      <xdr:colOff>497636</xdr:colOff>
      <xdr:row>0</xdr:row>
      <xdr:rowOff>847725</xdr:rowOff>
    </xdr:to>
    <xdr:pic>
      <xdr:nvPicPr>
        <xdr:cNvPr id="1034" name="Grafik 1">
          <a:extLst>
            <a:ext uri="{FF2B5EF4-FFF2-40B4-BE49-F238E27FC236}">
              <a16:creationId xmlns:a16="http://schemas.microsoft.com/office/drawing/2014/main" id="{0119C9EF-6F4F-417D-9B9C-B0E2B291D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9683" y="0"/>
          <a:ext cx="15385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0</xdr:row>
      <xdr:rowOff>0</xdr:rowOff>
    </xdr:from>
    <xdr:to>
      <xdr:col>16</xdr:col>
      <xdr:colOff>428625</xdr:colOff>
      <xdr:row>0</xdr:row>
      <xdr:rowOff>847725</xdr:rowOff>
    </xdr:to>
    <xdr:pic>
      <xdr:nvPicPr>
        <xdr:cNvPr id="3084" name="Grafik 1">
          <a:extLst>
            <a:ext uri="{FF2B5EF4-FFF2-40B4-BE49-F238E27FC236}">
              <a16:creationId xmlns:a16="http://schemas.microsoft.com/office/drawing/2014/main" id="{71EF3E23-B3CB-461D-AC48-DA4B7487B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485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zoomScale="148" zoomScaleNormal="148" workbookViewId="0">
      <selection activeCell="B3" sqref="B3"/>
    </sheetView>
  </sheetViews>
  <sheetFormatPr defaultColWidth="11.453125" defaultRowHeight="10"/>
  <cols>
    <col min="1" max="1" width="3.26953125" style="24" customWidth="1"/>
    <col min="2" max="2" width="59.1796875" style="24" customWidth="1"/>
    <col min="3" max="4" width="24.81640625" style="24" customWidth="1"/>
    <col min="5" max="5" width="6.7265625" style="24" customWidth="1"/>
    <col min="6" max="6" width="4.26953125" style="24" customWidth="1"/>
    <col min="7" max="16384" width="11.453125" style="24"/>
  </cols>
  <sheetData>
    <row r="1" spans="1:11" ht="14">
      <c r="A1" s="148" t="s">
        <v>0</v>
      </c>
      <c r="B1" s="149"/>
      <c r="C1" s="149"/>
      <c r="D1" s="149"/>
      <c r="E1" s="149"/>
      <c r="F1" s="149"/>
      <c r="G1" s="23"/>
      <c r="H1" s="23"/>
      <c r="I1" s="23"/>
      <c r="J1" s="23"/>
      <c r="K1" s="23"/>
    </row>
    <row r="2" spans="1:11">
      <c r="A2" s="39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0">
      <c r="B3" s="25" t="s">
        <v>1</v>
      </c>
      <c r="C3" s="26" t="s">
        <v>2</v>
      </c>
      <c r="D3" s="26" t="s">
        <v>3</v>
      </c>
    </row>
    <row r="4" spans="1:11">
      <c r="B4" s="27" t="s">
        <v>4</v>
      </c>
      <c r="C4" s="28" t="s">
        <v>5</v>
      </c>
      <c r="D4" s="28" t="s">
        <v>6</v>
      </c>
    </row>
    <row r="5" spans="1:11">
      <c r="B5" s="27" t="s">
        <v>7</v>
      </c>
      <c r="C5" s="28" t="s">
        <v>8</v>
      </c>
      <c r="D5" s="28" t="s">
        <v>9</v>
      </c>
    </row>
    <row r="6" spans="1:11">
      <c r="A6" s="150"/>
      <c r="B6" s="151"/>
      <c r="C6" s="151"/>
      <c r="D6" s="151"/>
      <c r="E6" s="151"/>
      <c r="F6" s="151"/>
    </row>
    <row r="7" spans="1:11" ht="23.15" customHeight="1">
      <c r="A7" s="29" t="s">
        <v>10</v>
      </c>
      <c r="B7" s="150" t="s">
        <v>121</v>
      </c>
      <c r="C7" s="150"/>
      <c r="D7" s="150"/>
      <c r="E7" s="150"/>
      <c r="F7" s="150"/>
    </row>
    <row r="8" spans="1:11">
      <c r="A8" s="29" t="s">
        <v>11</v>
      </c>
      <c r="B8" s="150" t="s">
        <v>129</v>
      </c>
      <c r="C8" s="150"/>
      <c r="D8" s="150"/>
      <c r="E8" s="150"/>
      <c r="F8" s="150"/>
    </row>
    <row r="9" spans="1:11">
      <c r="A9" s="29"/>
      <c r="B9" s="150"/>
      <c r="C9" s="150"/>
      <c r="D9" s="150"/>
      <c r="E9" s="150"/>
      <c r="F9" s="150"/>
    </row>
    <row r="10" spans="1:11">
      <c r="A10" s="29"/>
      <c r="B10" s="150"/>
      <c r="C10" s="150"/>
      <c r="D10" s="150"/>
      <c r="E10" s="150"/>
      <c r="F10" s="150"/>
    </row>
    <row r="11" spans="1:11" ht="14">
      <c r="A11" s="148" t="s">
        <v>12</v>
      </c>
      <c r="B11" s="149"/>
      <c r="C11" s="149"/>
      <c r="D11" s="149"/>
      <c r="E11" s="149"/>
      <c r="F11" s="149"/>
      <c r="G11" s="23"/>
      <c r="H11" s="23"/>
      <c r="I11" s="23"/>
      <c r="J11" s="23"/>
      <c r="K11" s="23"/>
    </row>
    <row r="12" spans="1:11">
      <c r="A12" s="29"/>
      <c r="B12" s="150"/>
      <c r="C12" s="150"/>
      <c r="D12" s="150"/>
      <c r="E12" s="150"/>
      <c r="F12" s="150"/>
    </row>
    <row r="13" spans="1:11" ht="20">
      <c r="B13" s="25" t="s">
        <v>13</v>
      </c>
      <c r="C13" s="26" t="s">
        <v>14</v>
      </c>
      <c r="D13" s="26" t="s">
        <v>15</v>
      </c>
    </row>
    <row r="14" spans="1:11">
      <c r="B14" s="27" t="s">
        <v>16</v>
      </c>
      <c r="C14" s="28" t="s">
        <v>17</v>
      </c>
      <c r="D14" s="28" t="s">
        <v>18</v>
      </c>
    </row>
    <row r="15" spans="1:11">
      <c r="B15" s="33" t="s">
        <v>19</v>
      </c>
      <c r="C15" s="28" t="s">
        <v>20</v>
      </c>
      <c r="D15" s="28" t="s">
        <v>21</v>
      </c>
    </row>
    <row r="16" spans="1:11">
      <c r="B16" s="33" t="s">
        <v>22</v>
      </c>
      <c r="C16" s="28" t="s">
        <v>23</v>
      </c>
      <c r="D16" s="28" t="s">
        <v>24</v>
      </c>
    </row>
    <row r="17" spans="1:6">
      <c r="A17" s="150"/>
      <c r="B17" s="151"/>
      <c r="C17" s="151"/>
      <c r="D17" s="151"/>
      <c r="E17" s="151"/>
      <c r="F17" s="151"/>
    </row>
    <row r="18" spans="1:6" ht="23.15" customHeight="1">
      <c r="A18" s="29" t="s">
        <v>25</v>
      </c>
      <c r="B18" s="150" t="s">
        <v>26</v>
      </c>
      <c r="C18" s="150"/>
      <c r="D18" s="150"/>
      <c r="E18" s="150"/>
      <c r="F18" s="150"/>
    </row>
    <row r="19" spans="1:6">
      <c r="A19" s="29" t="s">
        <v>27</v>
      </c>
      <c r="B19" s="150" t="s">
        <v>130</v>
      </c>
      <c r="C19" s="150"/>
      <c r="D19" s="150"/>
      <c r="E19" s="150"/>
      <c r="F19" s="150"/>
    </row>
  </sheetData>
  <sheetProtection algorithmName="SHA-512" hashValue="tazDt5tQwqRuuAOiF7/FYc0p+//mwUgNR2uToKVtm5b/k25L7wFiCrDcqA06y8SxTeZBL7STGLE/XmPH34D+iQ==" saltValue="3nb8fU9Xuo9LDRaDVNFpHw==" spinCount="100000" sheet="1" objects="1" scenarios="1"/>
  <mergeCells count="11">
    <mergeCell ref="A17:F17"/>
    <mergeCell ref="B18:F18"/>
    <mergeCell ref="B19:F19"/>
    <mergeCell ref="A11:F11"/>
    <mergeCell ref="B9:F9"/>
    <mergeCell ref="B12:F12"/>
    <mergeCell ref="A1:F1"/>
    <mergeCell ref="A6:F6"/>
    <mergeCell ref="B7:F7"/>
    <mergeCell ref="B8:F8"/>
    <mergeCell ref="B10:F10"/>
  </mergeCells>
  <pageMargins left="0.78740157480314965" right="0.78740157480314965" top="0.78740157480314965" bottom="0.78740157480314965" header="0.31496062992125984" footer="0.31496062992125984"/>
  <pageSetup paperSize="9" orientation="landscape" r:id="rId1"/>
  <headerFooter>
    <oddFooter>&amp;LForm 41-15-17-en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3"/>
  <sheetViews>
    <sheetView showGridLines="0" tabSelected="1" zoomScaleNormal="100" zoomScaleSheetLayoutView="100" workbookViewId="0">
      <pane ySplit="8" topLeftCell="A60" activePane="bottomLeft" state="frozen"/>
      <selection pane="bottomLeft" activeCell="P2" sqref="P2:Q2"/>
    </sheetView>
  </sheetViews>
  <sheetFormatPr defaultColWidth="5" defaultRowHeight="10.15" customHeight="1"/>
  <cols>
    <col min="1" max="1" width="4" style="5" customWidth="1"/>
    <col min="2" max="2" width="1.453125" style="5" customWidth="1"/>
    <col min="3" max="3" width="14" style="11" customWidth="1"/>
    <col min="4" max="4" width="22.453125" style="12" customWidth="1"/>
    <col min="5" max="5" width="9.7265625" style="5" customWidth="1"/>
    <col min="6" max="6" width="9.7265625" style="13" customWidth="1"/>
    <col min="7" max="7" width="10.7265625" style="5" customWidth="1"/>
    <col min="8" max="8" width="9.7265625" style="13" customWidth="1"/>
    <col min="9" max="9" width="10.7265625" style="5" customWidth="1"/>
    <col min="10" max="10" width="9.7265625" style="13" customWidth="1"/>
    <col min="11" max="11" width="10.7265625" style="5" customWidth="1"/>
    <col min="12" max="12" width="9.7265625" style="13" customWidth="1"/>
    <col min="13" max="13" width="10.7265625" style="5" customWidth="1"/>
    <col min="14" max="14" width="9.7265625" style="14" customWidth="1"/>
    <col min="15" max="15" width="10.7265625" style="1" customWidth="1"/>
    <col min="16" max="16" width="9.7265625" style="1" customWidth="1"/>
    <col min="17" max="17" width="10.7265625" style="1" customWidth="1"/>
    <col min="18" max="18" width="10.81640625" style="1" customWidth="1"/>
    <col min="19" max="16384" width="5" style="1"/>
  </cols>
  <sheetData>
    <row r="1" spans="1:17" ht="69.75" customHeight="1">
      <c r="A1" s="152" t="s">
        <v>134</v>
      </c>
      <c r="B1" s="153"/>
      <c r="C1" s="154"/>
      <c r="D1" s="154"/>
      <c r="E1" s="155"/>
      <c r="F1" s="155"/>
      <c r="G1" s="155"/>
      <c r="H1" s="155"/>
      <c r="I1" s="155"/>
      <c r="J1" s="155"/>
      <c r="K1" s="155"/>
      <c r="L1" s="155"/>
      <c r="M1" s="156"/>
      <c r="N1" s="157"/>
      <c r="O1" s="157"/>
      <c r="P1" s="102"/>
      <c r="Q1" s="3"/>
    </row>
    <row r="2" spans="1:17" ht="14.15" customHeight="1">
      <c r="A2" s="158" t="s">
        <v>28</v>
      </c>
      <c r="B2" s="158"/>
      <c r="C2" s="159"/>
      <c r="D2" s="45" t="s">
        <v>157</v>
      </c>
      <c r="E2" s="160" t="s">
        <v>29</v>
      </c>
      <c r="F2" s="160"/>
      <c r="G2" s="163" t="s">
        <v>155</v>
      </c>
      <c r="H2" s="163"/>
      <c r="I2" s="163"/>
      <c r="J2" s="163"/>
      <c r="K2" s="163"/>
      <c r="L2" s="163"/>
      <c r="M2" s="30"/>
      <c r="O2" s="2" t="s">
        <v>30</v>
      </c>
      <c r="P2" s="206" t="s">
        <v>160</v>
      </c>
      <c r="Q2" s="206"/>
    </row>
    <row r="3" spans="1:17" ht="22.5" customHeight="1">
      <c r="A3" s="161" t="s">
        <v>31</v>
      </c>
      <c r="B3" s="161"/>
      <c r="C3" s="162"/>
      <c r="D3" s="46" t="s">
        <v>158</v>
      </c>
      <c r="E3" s="1"/>
      <c r="F3" s="1"/>
      <c r="G3" s="164"/>
      <c r="H3" s="164"/>
      <c r="I3" s="164"/>
      <c r="J3" s="164"/>
      <c r="K3" s="164"/>
      <c r="L3" s="164"/>
      <c r="O3" s="2" t="s">
        <v>32</v>
      </c>
      <c r="P3" s="207" t="s">
        <v>156</v>
      </c>
      <c r="Q3" s="207"/>
    </row>
    <row r="4" spans="1:17" ht="14.15" customHeight="1">
      <c r="A4" s="198" t="s">
        <v>33</v>
      </c>
      <c r="B4" s="198"/>
      <c r="C4" s="199"/>
      <c r="D4" s="47"/>
      <c r="E4" s="3"/>
      <c r="F4" s="3"/>
      <c r="G4" s="165"/>
      <c r="H4" s="165"/>
      <c r="I4" s="165"/>
      <c r="J4" s="165"/>
      <c r="K4" s="165"/>
      <c r="L4" s="165"/>
      <c r="M4" s="7"/>
      <c r="O4" s="2" t="s">
        <v>34</v>
      </c>
      <c r="P4" s="208"/>
      <c r="Q4" s="208"/>
    </row>
    <row r="5" spans="1:17" s="4" customFormat="1" ht="27.75" customHeight="1">
      <c r="A5" s="86"/>
      <c r="B5" s="86"/>
      <c r="C5" s="87"/>
      <c r="D5" s="88"/>
      <c r="E5" s="87"/>
      <c r="F5" s="200" t="s">
        <v>35</v>
      </c>
      <c r="G5" s="201"/>
      <c r="H5" s="202" t="s">
        <v>36</v>
      </c>
      <c r="I5" s="203"/>
      <c r="J5" s="202" t="s">
        <v>37</v>
      </c>
      <c r="K5" s="203"/>
      <c r="L5" s="202" t="s">
        <v>38</v>
      </c>
      <c r="M5" s="203"/>
      <c r="N5" s="202" t="s">
        <v>39</v>
      </c>
      <c r="O5" s="203"/>
      <c r="P5" s="202" t="s">
        <v>40</v>
      </c>
      <c r="Q5" s="209"/>
    </row>
    <row r="6" spans="1:17" ht="9.75" customHeight="1">
      <c r="C6" s="210" t="s">
        <v>41</v>
      </c>
      <c r="D6" s="210"/>
      <c r="E6" s="105" t="s">
        <v>42</v>
      </c>
      <c r="F6" s="108" t="s">
        <v>43</v>
      </c>
      <c r="G6" s="6" t="s">
        <v>44</v>
      </c>
      <c r="H6" s="108" t="s">
        <v>43</v>
      </c>
      <c r="I6" s="6" t="s">
        <v>44</v>
      </c>
      <c r="J6" s="108" t="s">
        <v>43</v>
      </c>
      <c r="K6" s="6" t="s">
        <v>44</v>
      </c>
      <c r="L6" s="108" t="s">
        <v>43</v>
      </c>
      <c r="M6" s="6" t="s">
        <v>44</v>
      </c>
      <c r="N6" s="108" t="s">
        <v>43</v>
      </c>
      <c r="O6" s="6" t="s">
        <v>44</v>
      </c>
      <c r="P6" s="108" t="s">
        <v>43</v>
      </c>
      <c r="Q6" s="6" t="s">
        <v>44</v>
      </c>
    </row>
    <row r="7" spans="1:17" ht="10.15" customHeight="1">
      <c r="C7" s="204" t="s">
        <v>45</v>
      </c>
      <c r="D7" s="204"/>
      <c r="E7" s="106" t="s">
        <v>46</v>
      </c>
      <c r="F7" s="108" t="s">
        <v>47</v>
      </c>
      <c r="G7" s="6" t="s">
        <v>48</v>
      </c>
      <c r="H7" s="108" t="s">
        <v>47</v>
      </c>
      <c r="I7" s="6" t="s">
        <v>48</v>
      </c>
      <c r="J7" s="108" t="s">
        <v>47</v>
      </c>
      <c r="K7" s="6" t="s">
        <v>48</v>
      </c>
      <c r="L7" s="108" t="s">
        <v>47</v>
      </c>
      <c r="M7" s="6" t="s">
        <v>48</v>
      </c>
      <c r="N7" s="108" t="s">
        <v>47</v>
      </c>
      <c r="O7" s="6" t="s">
        <v>48</v>
      </c>
      <c r="P7" s="108" t="s">
        <v>47</v>
      </c>
      <c r="Q7" s="6" t="s">
        <v>48</v>
      </c>
    </row>
    <row r="8" spans="1:17" ht="10.15" customHeight="1">
      <c r="A8" s="7"/>
      <c r="B8" s="7"/>
      <c r="C8" s="19"/>
      <c r="D8" s="20"/>
      <c r="E8" s="107" t="s">
        <v>49</v>
      </c>
      <c r="F8" s="109" t="s">
        <v>50</v>
      </c>
      <c r="G8" s="8" t="s">
        <v>51</v>
      </c>
      <c r="H8" s="109" t="s">
        <v>50</v>
      </c>
      <c r="I8" s="8" t="s">
        <v>51</v>
      </c>
      <c r="J8" s="109" t="s">
        <v>50</v>
      </c>
      <c r="K8" s="8" t="s">
        <v>51</v>
      </c>
      <c r="L8" s="109" t="s">
        <v>50</v>
      </c>
      <c r="M8" s="8" t="s">
        <v>51</v>
      </c>
      <c r="N8" s="109" t="s">
        <v>50</v>
      </c>
      <c r="O8" s="8" t="s">
        <v>51</v>
      </c>
      <c r="P8" s="109" t="s">
        <v>50</v>
      </c>
      <c r="Q8" s="8" t="s">
        <v>51</v>
      </c>
    </row>
    <row r="9" spans="1:17" s="10" customFormat="1" ht="16.5" customHeight="1">
      <c r="A9" s="100" t="s">
        <v>52</v>
      </c>
      <c r="B9" s="205" t="s">
        <v>122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</row>
    <row r="10" spans="1:17" ht="12.25" customHeight="1">
      <c r="A10" s="43" t="s">
        <v>53</v>
      </c>
      <c r="B10" s="186" t="s">
        <v>123</v>
      </c>
      <c r="C10" s="187"/>
      <c r="D10" s="188"/>
      <c r="E10" s="48"/>
      <c r="F10" s="59"/>
      <c r="G10" s="68"/>
      <c r="H10" s="59"/>
      <c r="I10" s="68"/>
      <c r="J10" s="59"/>
      <c r="K10" s="68"/>
      <c r="L10" s="59"/>
      <c r="M10" s="68"/>
      <c r="N10" s="59"/>
      <c r="O10" s="68"/>
      <c r="P10" s="59"/>
      <c r="Q10" s="90"/>
    </row>
    <row r="11" spans="1:17" ht="12.25" customHeight="1">
      <c r="A11" s="44" t="s">
        <v>54</v>
      </c>
      <c r="B11" s="189" t="s">
        <v>55</v>
      </c>
      <c r="C11" s="190"/>
      <c r="D11" s="191"/>
      <c r="E11" s="49"/>
      <c r="F11" s="60"/>
      <c r="G11" s="69"/>
      <c r="H11" s="60"/>
      <c r="I11" s="69"/>
      <c r="J11" s="60"/>
      <c r="K11" s="69"/>
      <c r="L11" s="60"/>
      <c r="M11" s="69"/>
      <c r="N11" s="60"/>
      <c r="O11" s="69"/>
      <c r="P11" s="60"/>
      <c r="Q11" s="91"/>
    </row>
    <row r="12" spans="1:17" ht="12.25" customHeight="1">
      <c r="A12" s="42"/>
      <c r="B12" s="181" t="s">
        <v>56</v>
      </c>
      <c r="C12" s="182"/>
      <c r="D12" s="183"/>
      <c r="E12" s="50">
        <v>25</v>
      </c>
      <c r="F12" s="61"/>
      <c r="G12" s="69">
        <f>$E12*F12</f>
        <v>0</v>
      </c>
      <c r="H12" s="61"/>
      <c r="I12" s="69">
        <f t="shared" ref="I12" si="0">$E12*H12</f>
        <v>0</v>
      </c>
      <c r="J12" s="61"/>
      <c r="K12" s="69">
        <f t="shared" ref="K12" si="1">$E12*J12</f>
        <v>0</v>
      </c>
      <c r="L12" s="61"/>
      <c r="M12" s="69">
        <f t="shared" ref="M12" si="2">$E12*L12</f>
        <v>0</v>
      </c>
      <c r="N12" s="61"/>
      <c r="O12" s="69">
        <f t="shared" ref="O12" si="3">$E12*N12</f>
        <v>0</v>
      </c>
      <c r="P12" s="61"/>
      <c r="Q12" s="91">
        <f t="shared" ref="Q12:Q14" si="4">$E12*P12</f>
        <v>0</v>
      </c>
    </row>
    <row r="13" spans="1:17" ht="12.25" customHeight="1">
      <c r="A13" s="42"/>
      <c r="B13" s="181" t="s">
        <v>57</v>
      </c>
      <c r="C13" s="182"/>
      <c r="D13" s="183"/>
      <c r="E13" s="50">
        <v>50</v>
      </c>
      <c r="F13" s="61"/>
      <c r="G13" s="69">
        <f>$E13*F13</f>
        <v>0</v>
      </c>
      <c r="H13" s="61"/>
      <c r="I13" s="69">
        <f t="shared" ref="I13" si="5">$E13*H13</f>
        <v>0</v>
      </c>
      <c r="J13" s="61"/>
      <c r="K13" s="69">
        <f t="shared" ref="K13" si="6">$E13*J13</f>
        <v>0</v>
      </c>
      <c r="L13" s="61"/>
      <c r="M13" s="69">
        <f t="shared" ref="M13" si="7">$E13*L13</f>
        <v>0</v>
      </c>
      <c r="N13" s="61"/>
      <c r="O13" s="69">
        <f t="shared" ref="O13" si="8">$E13*N13</f>
        <v>0</v>
      </c>
      <c r="P13" s="61"/>
      <c r="Q13" s="91">
        <f t="shared" si="4"/>
        <v>0</v>
      </c>
    </row>
    <row r="14" spans="1:17" ht="12.25" customHeight="1">
      <c r="A14" s="42" t="s">
        <v>58</v>
      </c>
      <c r="B14" s="181" t="s">
        <v>125</v>
      </c>
      <c r="C14" s="182"/>
      <c r="D14" s="183"/>
      <c r="E14" s="50">
        <v>20</v>
      </c>
      <c r="F14" s="61"/>
      <c r="G14" s="69">
        <f>$E14*F14</f>
        <v>0</v>
      </c>
      <c r="H14" s="61"/>
      <c r="I14" s="69">
        <f t="shared" ref="I14" si="9">$E14*H14</f>
        <v>0</v>
      </c>
      <c r="J14" s="61"/>
      <c r="K14" s="69">
        <f t="shared" ref="K14" si="10">$E14*J14</f>
        <v>0</v>
      </c>
      <c r="L14" s="61"/>
      <c r="M14" s="69">
        <f t="shared" ref="M14" si="11">$E14*L14</f>
        <v>0</v>
      </c>
      <c r="N14" s="61"/>
      <c r="O14" s="69">
        <f t="shared" ref="O14" si="12">$E14*N14</f>
        <v>0</v>
      </c>
      <c r="P14" s="61"/>
      <c r="Q14" s="91">
        <f t="shared" si="4"/>
        <v>0</v>
      </c>
    </row>
    <row r="15" spans="1:17" ht="12.25" customHeight="1">
      <c r="A15" s="42" t="s">
        <v>59</v>
      </c>
      <c r="B15" s="181" t="s">
        <v>60</v>
      </c>
      <c r="C15" s="182"/>
      <c r="D15" s="183"/>
      <c r="E15" s="49"/>
      <c r="F15" s="60"/>
      <c r="G15" s="69"/>
      <c r="H15" s="60"/>
      <c r="I15" s="69"/>
      <c r="J15" s="60"/>
      <c r="K15" s="69"/>
      <c r="L15" s="60"/>
      <c r="M15" s="69"/>
      <c r="N15" s="60"/>
      <c r="O15" s="69"/>
      <c r="P15" s="60"/>
      <c r="Q15" s="91"/>
    </row>
    <row r="16" spans="1:17" ht="12.25" customHeight="1">
      <c r="A16" s="101"/>
      <c r="B16" s="192" t="s">
        <v>154</v>
      </c>
      <c r="C16" s="193"/>
      <c r="D16" s="194"/>
      <c r="E16" s="51">
        <v>5</v>
      </c>
      <c r="F16" s="62"/>
      <c r="G16" s="70">
        <f>$E16*F16</f>
        <v>0</v>
      </c>
      <c r="H16" s="62"/>
      <c r="I16" s="70">
        <f t="shared" ref="I16" si="13">$E16*H16</f>
        <v>0</v>
      </c>
      <c r="J16" s="62"/>
      <c r="K16" s="70">
        <f t="shared" ref="K16" si="14">$E16*J16</f>
        <v>0</v>
      </c>
      <c r="L16" s="62"/>
      <c r="M16" s="70">
        <f t="shared" ref="M16" si="15">$E16*L16</f>
        <v>0</v>
      </c>
      <c r="N16" s="62"/>
      <c r="O16" s="70">
        <f t="shared" ref="O16" si="16">$E16*N16</f>
        <v>0</v>
      </c>
      <c r="P16" s="62"/>
      <c r="Q16" s="92">
        <f t="shared" ref="Q16" si="17">$E16*P16</f>
        <v>0</v>
      </c>
    </row>
    <row r="17" spans="1:17" s="10" customFormat="1" ht="12.25" customHeight="1">
      <c r="A17" s="177" t="s">
        <v>62</v>
      </c>
      <c r="B17" s="178"/>
      <c r="C17" s="179"/>
      <c r="D17" s="180"/>
      <c r="E17" s="16">
        <f>SUM(E12:E16)</f>
        <v>100</v>
      </c>
      <c r="F17" s="63"/>
      <c r="G17" s="71">
        <f>SUM(G12:G16)</f>
        <v>0</v>
      </c>
      <c r="H17" s="63"/>
      <c r="I17" s="71">
        <f t="shared" ref="I17" si="18">SUM(I12:I16)</f>
        <v>0</v>
      </c>
      <c r="J17" s="63"/>
      <c r="K17" s="71">
        <f t="shared" ref="K17" si="19">SUM(K12:K16)</f>
        <v>0</v>
      </c>
      <c r="L17" s="63"/>
      <c r="M17" s="71">
        <f t="shared" ref="M17" si="20">SUM(M12:M16)</f>
        <v>0</v>
      </c>
      <c r="N17" s="63"/>
      <c r="O17" s="71">
        <f t="shared" ref="O17" si="21">SUM(O12:O16)</f>
        <v>0</v>
      </c>
      <c r="P17" s="63"/>
      <c r="Q17" s="93">
        <f t="shared" ref="Q17" si="22">SUM(Q12:Q16)</f>
        <v>0</v>
      </c>
    </row>
    <row r="18" spans="1:17" s="10" customFormat="1" ht="12.25" customHeight="1">
      <c r="A18" s="43" t="s">
        <v>63</v>
      </c>
      <c r="B18" s="186" t="s">
        <v>124</v>
      </c>
      <c r="C18" s="187"/>
      <c r="D18" s="188"/>
      <c r="E18" s="52"/>
      <c r="F18" s="64"/>
      <c r="G18" s="72"/>
      <c r="H18" s="64"/>
      <c r="I18" s="72"/>
      <c r="J18" s="64"/>
      <c r="K18" s="72"/>
      <c r="L18" s="64"/>
      <c r="M18" s="72"/>
      <c r="N18" s="64"/>
      <c r="O18" s="72"/>
      <c r="P18" s="64"/>
      <c r="Q18" s="94"/>
    </row>
    <row r="19" spans="1:17" s="10" customFormat="1" ht="12.25" customHeight="1">
      <c r="A19" s="44" t="s">
        <v>64</v>
      </c>
      <c r="B19" s="189" t="s">
        <v>65</v>
      </c>
      <c r="C19" s="190"/>
      <c r="D19" s="191"/>
      <c r="E19" s="53">
        <f>$E24*F24</f>
        <v>0</v>
      </c>
      <c r="F19" s="65"/>
      <c r="G19" s="73"/>
      <c r="H19" s="65"/>
      <c r="I19" s="73"/>
      <c r="J19" s="65"/>
      <c r="K19" s="73"/>
      <c r="L19" s="65"/>
      <c r="M19" s="73"/>
      <c r="N19" s="65"/>
      <c r="O19" s="73"/>
      <c r="P19" s="65"/>
      <c r="Q19" s="95"/>
    </row>
    <row r="20" spans="1:17" s="10" customFormat="1" ht="12.25" customHeight="1">
      <c r="A20" s="42"/>
      <c r="B20" s="181" t="s">
        <v>66</v>
      </c>
      <c r="C20" s="182"/>
      <c r="D20" s="183"/>
      <c r="E20" s="54"/>
      <c r="F20" s="66"/>
      <c r="G20" s="74">
        <f>$E20*F20</f>
        <v>0</v>
      </c>
      <c r="H20" s="66"/>
      <c r="I20" s="74">
        <f t="shared" ref="I20" si="23">$E20*H20</f>
        <v>0</v>
      </c>
      <c r="J20" s="66"/>
      <c r="K20" s="74">
        <f t="shared" ref="K20" si="24">$E20*J20</f>
        <v>0</v>
      </c>
      <c r="L20" s="66"/>
      <c r="M20" s="74">
        <f t="shared" ref="M20" si="25">$E20*L20</f>
        <v>0</v>
      </c>
      <c r="N20" s="66"/>
      <c r="O20" s="74">
        <f t="shared" ref="O20" si="26">$E20*N20</f>
        <v>0</v>
      </c>
      <c r="P20" s="66"/>
      <c r="Q20" s="96">
        <f t="shared" ref="Q20:Q22" si="27">$E20*P20</f>
        <v>0</v>
      </c>
    </row>
    <row r="21" spans="1:17" s="10" customFormat="1" ht="12.25" customHeight="1">
      <c r="A21" s="42"/>
      <c r="B21" s="181" t="s">
        <v>67</v>
      </c>
      <c r="C21" s="182"/>
      <c r="D21" s="183"/>
      <c r="E21" s="54"/>
      <c r="F21" s="66"/>
      <c r="G21" s="74">
        <f>$E21*F21</f>
        <v>0</v>
      </c>
      <c r="H21" s="66"/>
      <c r="I21" s="74">
        <f t="shared" ref="I21" si="28">$E21*H21</f>
        <v>0</v>
      </c>
      <c r="J21" s="66"/>
      <c r="K21" s="74">
        <f t="shared" ref="K21" si="29">$E21*J21</f>
        <v>0</v>
      </c>
      <c r="L21" s="66"/>
      <c r="M21" s="74">
        <f t="shared" ref="M21" si="30">$E21*L21</f>
        <v>0</v>
      </c>
      <c r="N21" s="66"/>
      <c r="O21" s="74">
        <f t="shared" ref="O21" si="31">$E21*N21</f>
        <v>0</v>
      </c>
      <c r="P21" s="66"/>
      <c r="Q21" s="96">
        <f t="shared" si="27"/>
        <v>0</v>
      </c>
    </row>
    <row r="22" spans="1:17" s="10" customFormat="1" ht="12.25" customHeight="1">
      <c r="A22" s="42" t="s">
        <v>68</v>
      </c>
      <c r="B22" s="181" t="s">
        <v>125</v>
      </c>
      <c r="C22" s="182"/>
      <c r="D22" s="183"/>
      <c r="E22" s="54"/>
      <c r="F22" s="66"/>
      <c r="G22" s="74">
        <f>$E22*F22</f>
        <v>0</v>
      </c>
      <c r="H22" s="66"/>
      <c r="I22" s="74">
        <f t="shared" ref="I22" si="32">$E22*H22</f>
        <v>0</v>
      </c>
      <c r="J22" s="66"/>
      <c r="K22" s="74">
        <f t="shared" ref="K22" si="33">$E22*J22</f>
        <v>0</v>
      </c>
      <c r="L22" s="66"/>
      <c r="M22" s="74">
        <f t="shared" ref="M22" si="34">$E22*L22</f>
        <v>0</v>
      </c>
      <c r="N22" s="66"/>
      <c r="O22" s="74">
        <f t="shared" ref="O22" si="35">$E22*N22</f>
        <v>0</v>
      </c>
      <c r="P22" s="66"/>
      <c r="Q22" s="96">
        <f t="shared" si="27"/>
        <v>0</v>
      </c>
    </row>
    <row r="23" spans="1:17" s="10" customFormat="1" ht="12.25" customHeight="1">
      <c r="A23" s="42" t="s">
        <v>69</v>
      </c>
      <c r="B23" s="181" t="s">
        <v>70</v>
      </c>
      <c r="C23" s="182"/>
      <c r="D23" s="183"/>
      <c r="E23" s="56"/>
      <c r="F23" s="65"/>
      <c r="G23" s="73"/>
      <c r="H23" s="65"/>
      <c r="I23" s="73"/>
      <c r="J23" s="65"/>
      <c r="K23" s="73"/>
      <c r="L23" s="65"/>
      <c r="M23" s="73"/>
      <c r="N23" s="65"/>
      <c r="O23" s="73"/>
      <c r="P23" s="65"/>
      <c r="Q23" s="95"/>
    </row>
    <row r="24" spans="1:17" ht="12.5">
      <c r="A24" s="101"/>
      <c r="B24" s="192" t="s">
        <v>71</v>
      </c>
      <c r="C24" s="193"/>
      <c r="D24" s="194"/>
      <c r="E24" s="57"/>
      <c r="F24" s="67"/>
      <c r="G24" s="136">
        <f t="shared" ref="G24" si="36">$E24*F24</f>
        <v>0</v>
      </c>
      <c r="H24" s="67"/>
      <c r="I24" s="136">
        <f t="shared" ref="I24" si="37">$E24*H24</f>
        <v>0</v>
      </c>
      <c r="J24" s="67"/>
      <c r="K24" s="136">
        <f t="shared" ref="K24" si="38">$E24*J24</f>
        <v>0</v>
      </c>
      <c r="L24" s="67"/>
      <c r="M24" s="136">
        <f t="shared" ref="M24" si="39">$E24*L24</f>
        <v>0</v>
      </c>
      <c r="N24" s="67"/>
      <c r="O24" s="136">
        <f t="shared" ref="O24" si="40">$E24*N24</f>
        <v>0</v>
      </c>
      <c r="P24" s="67"/>
      <c r="Q24" s="136">
        <f t="shared" ref="Q24" si="41">$E24*P24</f>
        <v>0</v>
      </c>
    </row>
    <row r="25" spans="1:17" s="10" customFormat="1" ht="12.25" customHeight="1">
      <c r="A25" s="177" t="s">
        <v>72</v>
      </c>
      <c r="B25" s="177"/>
      <c r="C25" s="177"/>
      <c r="D25" s="177"/>
      <c r="E25" s="35">
        <f>SUM(E20:E24)</f>
        <v>0</v>
      </c>
      <c r="F25" s="63"/>
      <c r="G25" s="71">
        <f>SUM(G20:G24)</f>
        <v>0</v>
      </c>
      <c r="H25" s="63"/>
      <c r="I25" s="71">
        <f t="shared" ref="I25" si="42">SUM(I20:I24)</f>
        <v>0</v>
      </c>
      <c r="J25" s="63"/>
      <c r="K25" s="71">
        <f t="shared" ref="K25" si="43">SUM(K20:K24)</f>
        <v>0</v>
      </c>
      <c r="L25" s="63"/>
      <c r="M25" s="71">
        <f t="shared" ref="M25" si="44">SUM(M20:M24)</f>
        <v>0</v>
      </c>
      <c r="N25" s="63"/>
      <c r="O25" s="71">
        <f t="shared" ref="O25" si="45">SUM(O20:O24)</f>
        <v>0</v>
      </c>
      <c r="P25" s="63"/>
      <c r="Q25" s="93">
        <f t="shared" ref="Q25" si="46">SUM(Q20:Q24)</f>
        <v>0</v>
      </c>
    </row>
    <row r="26" spans="1:17" s="10" customFormat="1" ht="12.25" customHeight="1">
      <c r="A26" s="43" t="s">
        <v>142</v>
      </c>
      <c r="B26" s="186" t="s">
        <v>136</v>
      </c>
      <c r="C26" s="187"/>
      <c r="D26" s="188"/>
      <c r="E26" s="52"/>
      <c r="F26" s="64"/>
      <c r="G26" s="72"/>
      <c r="H26" s="64"/>
      <c r="I26" s="72"/>
      <c r="J26" s="64"/>
      <c r="K26" s="72"/>
      <c r="L26" s="64"/>
      <c r="M26" s="72"/>
      <c r="N26" s="64"/>
      <c r="O26" s="72"/>
      <c r="P26" s="64"/>
      <c r="Q26" s="94"/>
    </row>
    <row r="27" spans="1:17" s="10" customFormat="1" ht="12.25" customHeight="1">
      <c r="A27" s="44" t="s">
        <v>143</v>
      </c>
      <c r="B27" s="189" t="s">
        <v>55</v>
      </c>
      <c r="C27" s="190"/>
      <c r="D27" s="191"/>
      <c r="E27" s="53">
        <f>$E32*F32</f>
        <v>0</v>
      </c>
      <c r="F27" s="65"/>
      <c r="G27" s="73"/>
      <c r="H27" s="65"/>
      <c r="I27" s="73"/>
      <c r="J27" s="65"/>
      <c r="K27" s="73"/>
      <c r="L27" s="65"/>
      <c r="M27" s="73"/>
      <c r="N27" s="65"/>
      <c r="O27" s="73"/>
      <c r="P27" s="65"/>
      <c r="Q27" s="95"/>
    </row>
    <row r="28" spans="1:17" s="10" customFormat="1" ht="12.25" customHeight="1">
      <c r="A28" s="42"/>
      <c r="B28" s="181" t="s">
        <v>56</v>
      </c>
      <c r="C28" s="182"/>
      <c r="D28" s="183"/>
      <c r="E28" s="54"/>
      <c r="F28" s="66"/>
      <c r="G28" s="74">
        <f>$E28*F28</f>
        <v>0</v>
      </c>
      <c r="H28" s="66"/>
      <c r="I28" s="74">
        <f t="shared" ref="I28:I30" si="47">$E28*H28</f>
        <v>0</v>
      </c>
      <c r="J28" s="66"/>
      <c r="K28" s="74">
        <f t="shared" ref="K28:K30" si="48">$E28*J28</f>
        <v>0</v>
      </c>
      <c r="L28" s="66"/>
      <c r="M28" s="74">
        <f t="shared" ref="M28:M30" si="49">$E28*L28</f>
        <v>0</v>
      </c>
      <c r="N28" s="66"/>
      <c r="O28" s="74">
        <f t="shared" ref="O28:O30" si="50">$E28*N28</f>
        <v>0</v>
      </c>
      <c r="P28" s="66"/>
      <c r="Q28" s="96">
        <f t="shared" ref="Q28:Q30" si="51">$E28*P28</f>
        <v>0</v>
      </c>
    </row>
    <row r="29" spans="1:17" s="10" customFormat="1" ht="12.25" customHeight="1">
      <c r="A29" s="42"/>
      <c r="B29" s="181" t="s">
        <v>57</v>
      </c>
      <c r="C29" s="182"/>
      <c r="D29" s="183"/>
      <c r="E29" s="54"/>
      <c r="F29" s="66"/>
      <c r="G29" s="74">
        <f>$E29*F29</f>
        <v>0</v>
      </c>
      <c r="H29" s="66"/>
      <c r="I29" s="74">
        <f t="shared" si="47"/>
        <v>0</v>
      </c>
      <c r="J29" s="66"/>
      <c r="K29" s="74">
        <f t="shared" si="48"/>
        <v>0</v>
      </c>
      <c r="L29" s="66"/>
      <c r="M29" s="74">
        <f t="shared" si="49"/>
        <v>0</v>
      </c>
      <c r="N29" s="66"/>
      <c r="O29" s="74">
        <f t="shared" si="50"/>
        <v>0</v>
      </c>
      <c r="P29" s="66"/>
      <c r="Q29" s="96">
        <f t="shared" si="51"/>
        <v>0</v>
      </c>
    </row>
    <row r="30" spans="1:17" s="10" customFormat="1" ht="12.25" customHeight="1">
      <c r="A30" s="42" t="s">
        <v>144</v>
      </c>
      <c r="B30" s="181" t="s">
        <v>125</v>
      </c>
      <c r="C30" s="182"/>
      <c r="D30" s="183"/>
      <c r="E30" s="54"/>
      <c r="F30" s="66"/>
      <c r="G30" s="74">
        <f>$E30*F30</f>
        <v>0</v>
      </c>
      <c r="H30" s="66"/>
      <c r="I30" s="74">
        <f t="shared" si="47"/>
        <v>0</v>
      </c>
      <c r="J30" s="66"/>
      <c r="K30" s="74">
        <f t="shared" si="48"/>
        <v>0</v>
      </c>
      <c r="L30" s="66"/>
      <c r="M30" s="74">
        <f t="shared" si="49"/>
        <v>0</v>
      </c>
      <c r="N30" s="66"/>
      <c r="O30" s="74">
        <f t="shared" si="50"/>
        <v>0</v>
      </c>
      <c r="P30" s="66"/>
      <c r="Q30" s="96">
        <f t="shared" si="51"/>
        <v>0</v>
      </c>
    </row>
    <row r="31" spans="1:17" s="10" customFormat="1" ht="12.25" customHeight="1">
      <c r="A31" s="42" t="s">
        <v>145</v>
      </c>
      <c r="B31" s="181" t="s">
        <v>60</v>
      </c>
      <c r="C31" s="182"/>
      <c r="D31" s="183"/>
      <c r="E31" s="56"/>
      <c r="F31" s="65"/>
      <c r="G31" s="73"/>
      <c r="H31" s="65"/>
      <c r="I31" s="73"/>
      <c r="J31" s="65"/>
      <c r="K31" s="73"/>
      <c r="L31" s="65"/>
      <c r="M31" s="73"/>
      <c r="N31" s="65"/>
      <c r="O31" s="73"/>
      <c r="P31" s="65"/>
      <c r="Q31" s="95"/>
    </row>
    <row r="32" spans="1:17" ht="12.5">
      <c r="A32" s="101"/>
      <c r="B32" s="192" t="s">
        <v>61</v>
      </c>
      <c r="C32" s="193"/>
      <c r="D32" s="194"/>
      <c r="E32" s="57"/>
      <c r="F32" s="67"/>
      <c r="G32" s="136">
        <f t="shared" ref="G32" si="52">$E32*F32</f>
        <v>0</v>
      </c>
      <c r="H32" s="67"/>
      <c r="I32" s="136">
        <f t="shared" ref="I32" si="53">$E32*H32</f>
        <v>0</v>
      </c>
      <c r="J32" s="67"/>
      <c r="K32" s="136">
        <f t="shared" ref="K32" si="54">$E32*J32</f>
        <v>0</v>
      </c>
      <c r="L32" s="67"/>
      <c r="M32" s="136">
        <f t="shared" ref="M32" si="55">$E32*L32</f>
        <v>0</v>
      </c>
      <c r="N32" s="67"/>
      <c r="O32" s="136">
        <f t="shared" ref="O32" si="56">$E32*N32</f>
        <v>0</v>
      </c>
      <c r="P32" s="67"/>
      <c r="Q32" s="136">
        <f t="shared" ref="Q32" si="57">$E32*P32</f>
        <v>0</v>
      </c>
    </row>
    <row r="33" spans="1:17" s="10" customFormat="1" ht="12.25" customHeight="1">
      <c r="A33" s="177" t="s">
        <v>137</v>
      </c>
      <c r="B33" s="177"/>
      <c r="C33" s="177"/>
      <c r="D33" s="177"/>
      <c r="E33" s="35">
        <f>SUM(E28:E32)</f>
        <v>0</v>
      </c>
      <c r="F33" s="63"/>
      <c r="G33" s="71">
        <f>SUM(G28:G32)</f>
        <v>0</v>
      </c>
      <c r="H33" s="63"/>
      <c r="I33" s="71">
        <f t="shared" ref="I33" si="58">SUM(I28:I32)</f>
        <v>0</v>
      </c>
      <c r="J33" s="63"/>
      <c r="K33" s="71">
        <f t="shared" ref="K33" si="59">SUM(K28:K32)</f>
        <v>0</v>
      </c>
      <c r="L33" s="63"/>
      <c r="M33" s="71">
        <f t="shared" ref="M33" si="60">SUM(M28:M32)</f>
        <v>0</v>
      </c>
      <c r="N33" s="63"/>
      <c r="O33" s="71">
        <f t="shared" ref="O33" si="61">SUM(O28:O32)</f>
        <v>0</v>
      </c>
      <c r="P33" s="63"/>
      <c r="Q33" s="93">
        <f t="shared" ref="Q33" si="62">SUM(Q28:Q32)</f>
        <v>0</v>
      </c>
    </row>
    <row r="34" spans="1:17" s="10" customFormat="1" ht="12.25" customHeight="1">
      <c r="A34" s="43" t="s">
        <v>146</v>
      </c>
      <c r="B34" s="186" t="s">
        <v>138</v>
      </c>
      <c r="C34" s="187"/>
      <c r="D34" s="188"/>
      <c r="E34" s="52"/>
      <c r="F34" s="64"/>
      <c r="G34" s="72"/>
      <c r="H34" s="64"/>
      <c r="I34" s="72"/>
      <c r="J34" s="64"/>
      <c r="K34" s="72"/>
      <c r="L34" s="64"/>
      <c r="M34" s="72"/>
      <c r="N34" s="64"/>
      <c r="O34" s="72"/>
      <c r="P34" s="64"/>
      <c r="Q34" s="94"/>
    </row>
    <row r="35" spans="1:17" s="10" customFormat="1" ht="12.25" customHeight="1">
      <c r="A35" s="44" t="s">
        <v>147</v>
      </c>
      <c r="B35" s="189" t="s">
        <v>55</v>
      </c>
      <c r="C35" s="190"/>
      <c r="D35" s="191"/>
      <c r="E35" s="53">
        <f>$E40*F40</f>
        <v>0</v>
      </c>
      <c r="F35" s="65"/>
      <c r="G35" s="73"/>
      <c r="H35" s="65"/>
      <c r="I35" s="73"/>
      <c r="J35" s="65"/>
      <c r="K35" s="73"/>
      <c r="L35" s="65"/>
      <c r="M35" s="73"/>
      <c r="N35" s="65"/>
      <c r="O35" s="73"/>
      <c r="P35" s="65"/>
      <c r="Q35" s="95"/>
    </row>
    <row r="36" spans="1:17" s="10" customFormat="1" ht="12.25" customHeight="1">
      <c r="A36" s="42"/>
      <c r="B36" s="181" t="s">
        <v>56</v>
      </c>
      <c r="C36" s="182"/>
      <c r="D36" s="183"/>
      <c r="E36" s="54"/>
      <c r="F36" s="66"/>
      <c r="G36" s="74">
        <f>$E36*F36</f>
        <v>0</v>
      </c>
      <c r="H36" s="66"/>
      <c r="I36" s="74">
        <f t="shared" ref="I36:I38" si="63">$E36*H36</f>
        <v>0</v>
      </c>
      <c r="J36" s="66"/>
      <c r="K36" s="74">
        <f t="shared" ref="K36:K38" si="64">$E36*J36</f>
        <v>0</v>
      </c>
      <c r="L36" s="66"/>
      <c r="M36" s="74">
        <f t="shared" ref="M36:M38" si="65">$E36*L36</f>
        <v>0</v>
      </c>
      <c r="N36" s="66"/>
      <c r="O36" s="74">
        <f t="shared" ref="O36:O38" si="66">$E36*N36</f>
        <v>0</v>
      </c>
      <c r="P36" s="66"/>
      <c r="Q36" s="96">
        <f t="shared" ref="Q36:Q38" si="67">$E36*P36</f>
        <v>0</v>
      </c>
    </row>
    <row r="37" spans="1:17" s="10" customFormat="1" ht="12.25" customHeight="1">
      <c r="A37" s="42"/>
      <c r="B37" s="181" t="s">
        <v>57</v>
      </c>
      <c r="C37" s="182"/>
      <c r="D37" s="183"/>
      <c r="E37" s="54"/>
      <c r="F37" s="66"/>
      <c r="G37" s="74">
        <f>$E37*F37</f>
        <v>0</v>
      </c>
      <c r="H37" s="66"/>
      <c r="I37" s="74">
        <f t="shared" si="63"/>
        <v>0</v>
      </c>
      <c r="J37" s="66"/>
      <c r="K37" s="74">
        <f t="shared" si="64"/>
        <v>0</v>
      </c>
      <c r="L37" s="66"/>
      <c r="M37" s="74">
        <f t="shared" si="65"/>
        <v>0</v>
      </c>
      <c r="N37" s="66"/>
      <c r="O37" s="74">
        <f t="shared" si="66"/>
        <v>0</v>
      </c>
      <c r="P37" s="66"/>
      <c r="Q37" s="96">
        <f t="shared" si="67"/>
        <v>0</v>
      </c>
    </row>
    <row r="38" spans="1:17" s="10" customFormat="1" ht="12.25" customHeight="1">
      <c r="A38" s="42" t="s">
        <v>148</v>
      </c>
      <c r="B38" s="181" t="s">
        <v>125</v>
      </c>
      <c r="C38" s="182"/>
      <c r="D38" s="183"/>
      <c r="E38" s="54"/>
      <c r="F38" s="66"/>
      <c r="G38" s="74">
        <f>$E38*F38</f>
        <v>0</v>
      </c>
      <c r="H38" s="66"/>
      <c r="I38" s="74">
        <f t="shared" si="63"/>
        <v>0</v>
      </c>
      <c r="J38" s="66"/>
      <c r="K38" s="74">
        <f t="shared" si="64"/>
        <v>0</v>
      </c>
      <c r="L38" s="66"/>
      <c r="M38" s="74">
        <f t="shared" si="65"/>
        <v>0</v>
      </c>
      <c r="N38" s="66"/>
      <c r="O38" s="74">
        <f t="shared" si="66"/>
        <v>0</v>
      </c>
      <c r="P38" s="66"/>
      <c r="Q38" s="96">
        <f t="shared" si="67"/>
        <v>0</v>
      </c>
    </row>
    <row r="39" spans="1:17" s="10" customFormat="1" ht="12.25" customHeight="1">
      <c r="A39" s="42" t="s">
        <v>149</v>
      </c>
      <c r="B39" s="181" t="s">
        <v>60</v>
      </c>
      <c r="C39" s="182"/>
      <c r="D39" s="183"/>
      <c r="E39" s="56"/>
      <c r="F39" s="65"/>
      <c r="G39" s="73"/>
      <c r="H39" s="65"/>
      <c r="I39" s="73"/>
      <c r="J39" s="65"/>
      <c r="K39" s="73"/>
      <c r="L39" s="65"/>
      <c r="M39" s="73"/>
      <c r="N39" s="65"/>
      <c r="O39" s="73"/>
      <c r="P39" s="65"/>
      <c r="Q39" s="95"/>
    </row>
    <row r="40" spans="1:17" ht="12.5">
      <c r="A40" s="101"/>
      <c r="B40" s="192" t="s">
        <v>61</v>
      </c>
      <c r="C40" s="193"/>
      <c r="D40" s="194"/>
      <c r="E40" s="57"/>
      <c r="F40" s="67"/>
      <c r="G40" s="136">
        <f t="shared" ref="G40" si="68">$E40*F40</f>
        <v>0</v>
      </c>
      <c r="H40" s="67"/>
      <c r="I40" s="136">
        <f t="shared" ref="I40" si="69">$E40*H40</f>
        <v>0</v>
      </c>
      <c r="J40" s="67"/>
      <c r="K40" s="136">
        <f t="shared" ref="K40" si="70">$E40*J40</f>
        <v>0</v>
      </c>
      <c r="L40" s="67"/>
      <c r="M40" s="136">
        <f t="shared" ref="M40" si="71">$E40*L40</f>
        <v>0</v>
      </c>
      <c r="N40" s="67"/>
      <c r="O40" s="136">
        <f t="shared" ref="O40" si="72">$E40*N40</f>
        <v>0</v>
      </c>
      <c r="P40" s="67"/>
      <c r="Q40" s="136">
        <f t="shared" ref="Q40" si="73">$E40*P40</f>
        <v>0</v>
      </c>
    </row>
    <row r="41" spans="1:17" s="10" customFormat="1" ht="12.25" customHeight="1">
      <c r="A41" s="177" t="s">
        <v>139</v>
      </c>
      <c r="B41" s="177"/>
      <c r="C41" s="177"/>
      <c r="D41" s="177"/>
      <c r="E41" s="35">
        <f>SUM(E36:E40)</f>
        <v>0</v>
      </c>
      <c r="F41" s="63"/>
      <c r="G41" s="71">
        <f>SUM(G36:G40)</f>
        <v>0</v>
      </c>
      <c r="H41" s="63"/>
      <c r="I41" s="71">
        <f t="shared" ref="I41" si="74">SUM(I36:I40)</f>
        <v>0</v>
      </c>
      <c r="J41" s="63"/>
      <c r="K41" s="71">
        <f t="shared" ref="K41" si="75">SUM(K36:K40)</f>
        <v>0</v>
      </c>
      <c r="L41" s="63"/>
      <c r="M41" s="71">
        <f t="shared" ref="M41" si="76">SUM(M36:M40)</f>
        <v>0</v>
      </c>
      <c r="N41" s="63"/>
      <c r="O41" s="71">
        <f t="shared" ref="O41" si="77">SUM(O36:O40)</f>
        <v>0</v>
      </c>
      <c r="P41" s="63"/>
      <c r="Q41" s="93">
        <f t="shared" ref="Q41" si="78">SUM(Q36:Q40)</f>
        <v>0</v>
      </c>
    </row>
    <row r="42" spans="1:17" s="10" customFormat="1" ht="12.25" customHeight="1">
      <c r="A42" s="43" t="s">
        <v>150</v>
      </c>
      <c r="B42" s="186" t="s">
        <v>140</v>
      </c>
      <c r="C42" s="187"/>
      <c r="D42" s="188"/>
      <c r="E42" s="52"/>
      <c r="F42" s="64"/>
      <c r="G42" s="72"/>
      <c r="H42" s="64"/>
      <c r="I42" s="72"/>
      <c r="J42" s="64"/>
      <c r="K42" s="72"/>
      <c r="L42" s="64"/>
      <c r="M42" s="72"/>
      <c r="N42" s="64"/>
      <c r="O42" s="72"/>
      <c r="P42" s="64"/>
      <c r="Q42" s="94"/>
    </row>
    <row r="43" spans="1:17" s="10" customFormat="1" ht="12.25" customHeight="1">
      <c r="A43" s="44" t="s">
        <v>151</v>
      </c>
      <c r="B43" s="189" t="s">
        <v>55</v>
      </c>
      <c r="C43" s="190"/>
      <c r="D43" s="191"/>
      <c r="E43" s="53">
        <f>$E48*F48</f>
        <v>0</v>
      </c>
      <c r="F43" s="65"/>
      <c r="G43" s="73"/>
      <c r="H43" s="65"/>
      <c r="I43" s="73"/>
      <c r="J43" s="65"/>
      <c r="K43" s="73"/>
      <c r="L43" s="65"/>
      <c r="M43" s="73"/>
      <c r="N43" s="65"/>
      <c r="O43" s="73"/>
      <c r="P43" s="65"/>
      <c r="Q43" s="95"/>
    </row>
    <row r="44" spans="1:17" s="10" customFormat="1" ht="12.25" customHeight="1">
      <c r="A44" s="42"/>
      <c r="B44" s="181" t="s">
        <v>56</v>
      </c>
      <c r="C44" s="182"/>
      <c r="D44" s="183"/>
      <c r="E44" s="54"/>
      <c r="F44" s="66"/>
      <c r="G44" s="74">
        <f>$E44*F44</f>
        <v>0</v>
      </c>
      <c r="H44" s="66"/>
      <c r="I44" s="74">
        <f t="shared" ref="I44:I46" si="79">$E44*H44</f>
        <v>0</v>
      </c>
      <c r="J44" s="66"/>
      <c r="K44" s="74">
        <f t="shared" ref="K44:K46" si="80">$E44*J44</f>
        <v>0</v>
      </c>
      <c r="L44" s="66"/>
      <c r="M44" s="74">
        <f t="shared" ref="M44:M46" si="81">$E44*L44</f>
        <v>0</v>
      </c>
      <c r="N44" s="66"/>
      <c r="O44" s="74">
        <f t="shared" ref="O44:O46" si="82">$E44*N44</f>
        <v>0</v>
      </c>
      <c r="P44" s="66"/>
      <c r="Q44" s="96">
        <f t="shared" ref="Q44:Q46" si="83">$E44*P44</f>
        <v>0</v>
      </c>
    </row>
    <row r="45" spans="1:17" s="10" customFormat="1" ht="12.25" customHeight="1">
      <c r="A45" s="42"/>
      <c r="B45" s="181" t="s">
        <v>57</v>
      </c>
      <c r="C45" s="182"/>
      <c r="D45" s="183"/>
      <c r="E45" s="54"/>
      <c r="F45" s="66"/>
      <c r="G45" s="74">
        <f>$E45*F45</f>
        <v>0</v>
      </c>
      <c r="H45" s="66"/>
      <c r="I45" s="74">
        <f t="shared" si="79"/>
        <v>0</v>
      </c>
      <c r="J45" s="66"/>
      <c r="K45" s="74">
        <f t="shared" si="80"/>
        <v>0</v>
      </c>
      <c r="L45" s="66"/>
      <c r="M45" s="74">
        <f t="shared" si="81"/>
        <v>0</v>
      </c>
      <c r="N45" s="66"/>
      <c r="O45" s="74">
        <f t="shared" si="82"/>
        <v>0</v>
      </c>
      <c r="P45" s="66"/>
      <c r="Q45" s="96">
        <f t="shared" si="83"/>
        <v>0</v>
      </c>
    </row>
    <row r="46" spans="1:17" s="10" customFormat="1" ht="12.25" customHeight="1">
      <c r="A46" s="42" t="s">
        <v>152</v>
      </c>
      <c r="B46" s="181" t="s">
        <v>125</v>
      </c>
      <c r="C46" s="182"/>
      <c r="D46" s="183"/>
      <c r="E46" s="54"/>
      <c r="F46" s="66"/>
      <c r="G46" s="74">
        <f>$E46*F46</f>
        <v>0</v>
      </c>
      <c r="H46" s="66"/>
      <c r="I46" s="74">
        <f t="shared" si="79"/>
        <v>0</v>
      </c>
      <c r="J46" s="66"/>
      <c r="K46" s="74">
        <f t="shared" si="80"/>
        <v>0</v>
      </c>
      <c r="L46" s="66"/>
      <c r="M46" s="74">
        <f t="shared" si="81"/>
        <v>0</v>
      </c>
      <c r="N46" s="66"/>
      <c r="O46" s="74">
        <f t="shared" si="82"/>
        <v>0</v>
      </c>
      <c r="P46" s="66"/>
      <c r="Q46" s="96">
        <f t="shared" si="83"/>
        <v>0</v>
      </c>
    </row>
    <row r="47" spans="1:17" s="10" customFormat="1" ht="12.25" customHeight="1">
      <c r="A47" s="42" t="s">
        <v>153</v>
      </c>
      <c r="B47" s="181" t="s">
        <v>60</v>
      </c>
      <c r="C47" s="182"/>
      <c r="D47" s="183"/>
      <c r="E47" s="56"/>
      <c r="F47" s="65"/>
      <c r="G47" s="73"/>
      <c r="H47" s="65"/>
      <c r="I47" s="73"/>
      <c r="J47" s="65"/>
      <c r="K47" s="73"/>
      <c r="L47" s="65"/>
      <c r="M47" s="73"/>
      <c r="N47" s="65"/>
      <c r="O47" s="73"/>
      <c r="P47" s="65"/>
      <c r="Q47" s="95"/>
    </row>
    <row r="48" spans="1:17" ht="12.5">
      <c r="A48" s="101"/>
      <c r="B48" s="192" t="s">
        <v>61</v>
      </c>
      <c r="C48" s="193"/>
      <c r="D48" s="194"/>
      <c r="E48" s="57"/>
      <c r="F48" s="67"/>
      <c r="G48" s="136">
        <f t="shared" ref="G48" si="84">$E48*F48</f>
        <v>0</v>
      </c>
      <c r="H48" s="67"/>
      <c r="I48" s="136">
        <f t="shared" ref="I48" si="85">$E48*H48</f>
        <v>0</v>
      </c>
      <c r="J48" s="67"/>
      <c r="K48" s="136">
        <f t="shared" ref="K48" si="86">$E48*J48</f>
        <v>0</v>
      </c>
      <c r="L48" s="67"/>
      <c r="M48" s="136">
        <f t="shared" ref="M48" si="87">$E48*L48</f>
        <v>0</v>
      </c>
      <c r="N48" s="67"/>
      <c r="O48" s="136">
        <f t="shared" ref="O48" si="88">$E48*N48</f>
        <v>0</v>
      </c>
      <c r="P48" s="67"/>
      <c r="Q48" s="136">
        <f t="shared" ref="Q48" si="89">$E48*P48</f>
        <v>0</v>
      </c>
    </row>
    <row r="49" spans="1:17" s="10" customFormat="1" ht="12.25" customHeight="1">
      <c r="A49" s="177" t="s">
        <v>141</v>
      </c>
      <c r="B49" s="177"/>
      <c r="C49" s="177"/>
      <c r="D49" s="177"/>
      <c r="E49" s="35">
        <f>SUM(E44:E48)</f>
        <v>0</v>
      </c>
      <c r="F49" s="63"/>
      <c r="G49" s="71">
        <f>SUM(G44:G48)</f>
        <v>0</v>
      </c>
      <c r="H49" s="63"/>
      <c r="I49" s="71">
        <f t="shared" ref="I49" si="90">SUM(I44:I48)</f>
        <v>0</v>
      </c>
      <c r="J49" s="63"/>
      <c r="K49" s="71">
        <f t="shared" ref="K49" si="91">SUM(K44:K48)</f>
        <v>0</v>
      </c>
      <c r="L49" s="63"/>
      <c r="M49" s="71">
        <f t="shared" ref="M49" si="92">SUM(M44:M48)</f>
        <v>0</v>
      </c>
      <c r="N49" s="63"/>
      <c r="O49" s="71">
        <f t="shared" ref="O49" si="93">SUM(O44:O48)</f>
        <v>0</v>
      </c>
      <c r="P49" s="63"/>
      <c r="Q49" s="93">
        <f t="shared" ref="Q49" si="94">SUM(Q44:Q48)</f>
        <v>0</v>
      </c>
    </row>
    <row r="50" spans="1:17" s="10" customFormat="1" ht="12.25" customHeight="1">
      <c r="A50" s="145"/>
      <c r="B50" s="195" t="s">
        <v>73</v>
      </c>
      <c r="C50" s="196"/>
      <c r="D50" s="197"/>
      <c r="E50" s="35">
        <f>+E17+E25+E33+E41+E49</f>
        <v>100</v>
      </c>
      <c r="F50" s="63"/>
      <c r="G50" s="71">
        <f>+G17+G25+G33+G41+G49</f>
        <v>0</v>
      </c>
      <c r="H50" s="63"/>
      <c r="I50" s="71">
        <f>+I17+I25+I33+I41+I49</f>
        <v>0</v>
      </c>
      <c r="J50" s="63"/>
      <c r="K50" s="71">
        <f>+K17+K25+K33+K41+K49</f>
        <v>0</v>
      </c>
      <c r="L50" s="63"/>
      <c r="M50" s="71">
        <f>+M17+M25+M33+M41+M49</f>
        <v>0</v>
      </c>
      <c r="N50" s="63"/>
      <c r="O50" s="71">
        <f>+O17+O25+O33+O41+O49</f>
        <v>0</v>
      </c>
      <c r="P50" s="63"/>
      <c r="Q50" s="93">
        <f>+Q17+Q25+Q33+Q41+Q49</f>
        <v>0</v>
      </c>
    </row>
    <row r="51" spans="1:17" s="10" customFormat="1" ht="12.25" customHeight="1">
      <c r="A51" s="146"/>
      <c r="B51" s="77" t="s">
        <v>74</v>
      </c>
      <c r="C51" s="78"/>
      <c r="D51" s="79"/>
      <c r="E51" s="18"/>
      <c r="F51" s="37"/>
      <c r="G51" s="75">
        <f>G50/1000</f>
        <v>0</v>
      </c>
      <c r="H51" s="37"/>
      <c r="I51" s="75">
        <f t="shared" ref="I51" si="95">I50/1000</f>
        <v>0</v>
      </c>
      <c r="J51" s="37"/>
      <c r="K51" s="75">
        <f t="shared" ref="K51" si="96">K50/1000</f>
        <v>0</v>
      </c>
      <c r="L51" s="37"/>
      <c r="M51" s="75">
        <f t="shared" ref="M51" si="97">M50/1000</f>
        <v>0</v>
      </c>
      <c r="N51" s="37"/>
      <c r="O51" s="75">
        <f t="shared" ref="O51" si="98">O50/1000</f>
        <v>0</v>
      </c>
      <c r="P51" s="37"/>
      <c r="Q51" s="97">
        <f t="shared" ref="Q51" si="99">Q50/1000</f>
        <v>0</v>
      </c>
    </row>
    <row r="52" spans="1:17" ht="12.25" customHeight="1">
      <c r="A52" s="82" t="s">
        <v>75</v>
      </c>
      <c r="B52" s="80" t="s">
        <v>76</v>
      </c>
      <c r="C52" s="81"/>
      <c r="D52" s="82"/>
      <c r="E52" s="18"/>
      <c r="F52" s="37"/>
      <c r="G52" s="34"/>
      <c r="H52" s="37"/>
      <c r="I52" s="34"/>
      <c r="J52" s="37"/>
      <c r="K52" s="34"/>
      <c r="L52" s="37"/>
      <c r="M52" s="34"/>
      <c r="N52" s="37"/>
      <c r="O52" s="34"/>
      <c r="P52" s="37"/>
      <c r="Q52" s="98"/>
    </row>
    <row r="53" spans="1:17" ht="12.25" customHeight="1">
      <c r="A53" s="147"/>
      <c r="B53" s="83" t="s">
        <v>77</v>
      </c>
      <c r="C53" s="84"/>
      <c r="D53" s="85"/>
      <c r="E53" s="18"/>
      <c r="F53" s="63"/>
      <c r="G53" s="75" t="str">
        <f>IF(G52=0," ",(G50/$A$66*0.7)+($A$67/G52*0.3))</f>
        <v xml:space="preserve"> </v>
      </c>
      <c r="H53" s="63"/>
      <c r="I53" s="75" t="str">
        <f t="shared" ref="I53" si="100">IF(I52=0," ",(I50/$A$66*0.7)+($A$67/I52*0.3))</f>
        <v xml:space="preserve"> </v>
      </c>
      <c r="J53" s="63"/>
      <c r="K53" s="75" t="str">
        <f t="shared" ref="K53" si="101">IF(K52=0," ",(K50/$A$66*0.7)+($A$67/K52*0.3))</f>
        <v xml:space="preserve"> </v>
      </c>
      <c r="L53" s="63"/>
      <c r="M53" s="75" t="str">
        <f t="shared" ref="M53" si="102">IF(M52=0," ",(M50/$A$66*0.7)+($A$67/M52*0.3))</f>
        <v xml:space="preserve"> </v>
      </c>
      <c r="N53" s="63"/>
      <c r="O53" s="75" t="str">
        <f t="shared" ref="O53" si="103">IF(O52=0," ",(O50/$A$66*0.7)+($A$67/O52*0.3))</f>
        <v xml:space="preserve"> </v>
      </c>
      <c r="P53" s="63"/>
      <c r="Q53" s="97" t="str">
        <f t="shared" ref="Q53" si="104">IF(Q52=0," ",(Q50/$A$66*0.7)+($A$67/Q52*0.3))</f>
        <v xml:space="preserve"> </v>
      </c>
    </row>
    <row r="54" spans="1:17" ht="12.25" customHeight="1">
      <c r="A54" s="15"/>
      <c r="B54" s="185" t="s">
        <v>131</v>
      </c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</row>
    <row r="55" spans="1:17" ht="12.25" customHeight="1">
      <c r="A55" s="177" t="s">
        <v>78</v>
      </c>
      <c r="B55" s="177"/>
      <c r="C55" s="184"/>
      <c r="D55" s="184"/>
      <c r="E55" s="17"/>
      <c r="F55" s="63"/>
      <c r="G55" s="103"/>
      <c r="H55" s="63"/>
      <c r="I55" s="103"/>
      <c r="J55" s="63"/>
      <c r="K55" s="103"/>
      <c r="L55" s="63"/>
      <c r="M55" s="103"/>
      <c r="N55" s="63"/>
      <c r="O55" s="103"/>
      <c r="P55" s="63"/>
      <c r="Q55" s="104"/>
    </row>
    <row r="56" spans="1:17" ht="12.25" hidden="1" customHeight="1">
      <c r="A56" s="168" t="s">
        <v>80</v>
      </c>
      <c r="B56" s="168"/>
      <c r="C56" s="168"/>
      <c r="D56" s="168"/>
      <c r="E56" s="17"/>
      <c r="F56" s="63"/>
      <c r="G56" s="76" t="e">
        <f>_xlfn.RANK.EQ(G53,$G$53:$Q$53,0)</f>
        <v>#VALUE!</v>
      </c>
      <c r="H56" s="63"/>
      <c r="I56" s="76" t="e">
        <f t="shared" ref="I56" si="105">_xlfn.RANK.EQ(I53,$G$53:$Q$53,0)</f>
        <v>#VALUE!</v>
      </c>
      <c r="J56" s="63"/>
      <c r="K56" s="76" t="e">
        <f t="shared" ref="K56" si="106">_xlfn.RANK.EQ(K53,$G$53:$Q$53,0)</f>
        <v>#VALUE!</v>
      </c>
      <c r="L56" s="63"/>
      <c r="M56" s="76" t="e">
        <f t="shared" ref="M56" si="107">_xlfn.RANK.EQ(M53,$G$53:$Q$53,0)</f>
        <v>#VALUE!</v>
      </c>
      <c r="N56" s="63"/>
      <c r="O56" s="76" t="e">
        <f t="shared" ref="O56" si="108">_xlfn.RANK.EQ(O53,$G$53:$Q$53,0)</f>
        <v>#VALUE!</v>
      </c>
      <c r="P56" s="63"/>
      <c r="Q56" s="99" t="e">
        <f t="shared" ref="Q56" si="109">_xlfn.RANK.EQ(Q53,$G$53:$Q$53,0)</f>
        <v>#VALUE!</v>
      </c>
    </row>
    <row r="57" spans="1:17" ht="12.25" customHeight="1">
      <c r="A57" s="168" t="s">
        <v>79</v>
      </c>
      <c r="B57" s="168"/>
      <c r="C57" s="168"/>
      <c r="D57" s="168"/>
      <c r="E57" s="17"/>
      <c r="F57" s="63"/>
      <c r="G57" s="76" t="str">
        <f>IFERROR(G56,"")</f>
        <v/>
      </c>
      <c r="H57" s="63"/>
      <c r="I57" s="76" t="str">
        <f t="shared" ref="I57" si="110">IFERROR(I56,"")</f>
        <v/>
      </c>
      <c r="J57" s="63"/>
      <c r="K57" s="76" t="str">
        <f t="shared" ref="K57" si="111">IFERROR(K56,"")</f>
        <v/>
      </c>
      <c r="L57" s="63"/>
      <c r="M57" s="76" t="str">
        <f t="shared" ref="M57" si="112">IFERROR(M56,"")</f>
        <v/>
      </c>
      <c r="N57" s="63"/>
      <c r="O57" s="76" t="str">
        <f t="shared" ref="O57" si="113">IFERROR(O56,"")</f>
        <v/>
      </c>
      <c r="P57" s="63"/>
      <c r="Q57" s="99" t="str">
        <f t="shared" ref="Q57" si="114">IFERROR(Q56,"")</f>
        <v/>
      </c>
    </row>
    <row r="58" spans="1:17" ht="24" customHeight="1"/>
    <row r="59" spans="1:17" ht="22.75" customHeight="1">
      <c r="A59" s="169" t="s">
        <v>126</v>
      </c>
      <c r="B59" s="169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</row>
    <row r="60" spans="1:17" ht="37.5" customHeight="1">
      <c r="A60" s="171"/>
      <c r="B60" s="171"/>
      <c r="C60" s="171"/>
      <c r="D60" s="5"/>
      <c r="E60" s="40"/>
      <c r="F60" s="40"/>
      <c r="G60" s="40"/>
      <c r="H60" s="40"/>
      <c r="I60" s="175" t="s">
        <v>159</v>
      </c>
      <c r="J60" s="175"/>
      <c r="K60" s="175"/>
      <c r="L60" s="175"/>
      <c r="M60" s="175"/>
      <c r="N60" s="175"/>
    </row>
    <row r="61" spans="1:17" ht="12.25" customHeight="1">
      <c r="A61" s="41"/>
      <c r="B61" s="38"/>
      <c r="C61" s="12"/>
      <c r="D61" s="5"/>
      <c r="E61" s="40"/>
      <c r="F61" s="40"/>
      <c r="G61" s="40"/>
      <c r="H61" s="40"/>
      <c r="I61" s="176" t="s">
        <v>133</v>
      </c>
      <c r="J61" s="176"/>
      <c r="K61" s="176"/>
      <c r="L61" s="176"/>
      <c r="M61" s="176"/>
      <c r="N61" s="176"/>
    </row>
    <row r="62" spans="1:17" ht="12.75" customHeight="1">
      <c r="A62" s="171"/>
      <c r="B62" s="171"/>
      <c r="C62" s="172"/>
      <c r="D62" s="172"/>
    </row>
    <row r="63" spans="1:17" ht="12.25" customHeight="1">
      <c r="A63" s="173"/>
      <c r="B63" s="173"/>
      <c r="C63" s="174"/>
      <c r="D63" s="174"/>
    </row>
    <row r="66" spans="1:12" ht="12.75" hidden="1" customHeight="1">
      <c r="A66" s="167">
        <f>MAX(G50:Q50)</f>
        <v>0</v>
      </c>
      <c r="B66" s="167"/>
      <c r="C66" s="167"/>
      <c r="D66" s="36" t="s">
        <v>81</v>
      </c>
    </row>
    <row r="67" spans="1:12" ht="11.25" hidden="1" customHeight="1">
      <c r="A67" s="166">
        <f>MIN(G52:Q52)</f>
        <v>0</v>
      </c>
      <c r="B67" s="166"/>
      <c r="C67" s="166"/>
      <c r="D67" s="36" t="s">
        <v>82</v>
      </c>
    </row>
    <row r="73" spans="1:12" ht="10.15" customHeight="1">
      <c r="F73" s="5"/>
      <c r="H73" s="5"/>
      <c r="J73" s="5"/>
      <c r="L73" s="5"/>
    </row>
  </sheetData>
  <sheetProtection algorithmName="SHA-512" hashValue="odioftd5n241Qo9ASh3GZjXZPda7ugc8VBZmhbeUczmShQ/o4jJR47Vfotb2otqfpYadj6E4qO59h4e/vlaS2Q==" saltValue="5BR3sMe+RHBQgJ/kmgdqSg==" spinCount="100000" sheet="1" objects="1" scenarios="1" selectLockedCells="1"/>
  <protectedRanges>
    <protectedRange sqref="D2" name="Allgemeine Daten 1_1"/>
  </protectedRanges>
  <mergeCells count="72">
    <mergeCell ref="B45:D45"/>
    <mergeCell ref="B46:D46"/>
    <mergeCell ref="B47:D47"/>
    <mergeCell ref="B48:D48"/>
    <mergeCell ref="A49:D49"/>
    <mergeCell ref="B40:D40"/>
    <mergeCell ref="A41:D41"/>
    <mergeCell ref="B42:D42"/>
    <mergeCell ref="B43:D43"/>
    <mergeCell ref="B44:D44"/>
    <mergeCell ref="L5:M5"/>
    <mergeCell ref="B9:Q9"/>
    <mergeCell ref="P2:Q2"/>
    <mergeCell ref="P3:Q3"/>
    <mergeCell ref="P4:Q4"/>
    <mergeCell ref="P5:Q5"/>
    <mergeCell ref="N5:O5"/>
    <mergeCell ref="H5:I5"/>
    <mergeCell ref="C6:D6"/>
    <mergeCell ref="B13:D13"/>
    <mergeCell ref="B14:D14"/>
    <mergeCell ref="A4:C4"/>
    <mergeCell ref="F5:G5"/>
    <mergeCell ref="J5:K5"/>
    <mergeCell ref="C7:D7"/>
    <mergeCell ref="B12:D12"/>
    <mergeCell ref="B10:D10"/>
    <mergeCell ref="B11:D11"/>
    <mergeCell ref="B15:D15"/>
    <mergeCell ref="B24:D24"/>
    <mergeCell ref="B16:D16"/>
    <mergeCell ref="A25:D25"/>
    <mergeCell ref="B50:D50"/>
    <mergeCell ref="B26:D26"/>
    <mergeCell ref="B27:D27"/>
    <mergeCell ref="B28:D28"/>
    <mergeCell ref="B29:D29"/>
    <mergeCell ref="B30:D30"/>
    <mergeCell ref="B31:D31"/>
    <mergeCell ref="B32:D32"/>
    <mergeCell ref="A33:D33"/>
    <mergeCell ref="B34:D34"/>
    <mergeCell ref="B35:D35"/>
    <mergeCell ref="B36:D36"/>
    <mergeCell ref="A56:D56"/>
    <mergeCell ref="A60:C60"/>
    <mergeCell ref="I60:N60"/>
    <mergeCell ref="I61:N61"/>
    <mergeCell ref="A17:D17"/>
    <mergeCell ref="B21:D21"/>
    <mergeCell ref="B20:D20"/>
    <mergeCell ref="B23:D23"/>
    <mergeCell ref="A55:D55"/>
    <mergeCell ref="B54:Q54"/>
    <mergeCell ref="B18:D18"/>
    <mergeCell ref="B19:D19"/>
    <mergeCell ref="B22:D22"/>
    <mergeCell ref="B37:D37"/>
    <mergeCell ref="B38:D38"/>
    <mergeCell ref="B39:D39"/>
    <mergeCell ref="A67:C67"/>
    <mergeCell ref="A66:C66"/>
    <mergeCell ref="A57:D57"/>
    <mergeCell ref="A59:O59"/>
    <mergeCell ref="A62:D62"/>
    <mergeCell ref="A63:D63"/>
    <mergeCell ref="A1:L1"/>
    <mergeCell ref="M1:O1"/>
    <mergeCell ref="A2:C2"/>
    <mergeCell ref="E2:F2"/>
    <mergeCell ref="A3:C3"/>
    <mergeCell ref="G2:L4"/>
  </mergeCells>
  <conditionalFormatting sqref="E50">
    <cfRule type="cellIs" dxfId="1" priority="1" operator="notEqual">
      <formula>100</formula>
    </cfRule>
  </conditionalFormatting>
  <dataValidations count="2">
    <dataValidation type="decimal" allowBlank="1" showInputMessage="1" showErrorMessage="1" error="Max. 10 points" sqref="F10:F16 F24 H24 G55 J24 L24 N24 P24 H10:H16 J10:J16 L10:L16 N10:N16 P10:P16 I55 K55 M55 O55 Q55 F32 H32 J32 L32 N32 P32 F40 H40 J40 L40 N40 P40 F48 H48 J48 L48 N48 P48" xr:uid="{00000000-0002-0000-0100-000000000000}">
      <formula1>0</formula1>
      <formula2>10</formula2>
    </dataValidation>
    <dataValidation type="whole" allowBlank="1" showInputMessage="1" showErrorMessage="1" sqref="E10:E16 E18:E24 E26:E32 E34:E40 E42:E48" xr:uid="{00000000-0002-0000-0100-000001000000}">
      <formula1>0</formula1>
      <formula2>100</formula2>
    </dataValidation>
  </dataValidations>
  <pageMargins left="0.78740157480314965" right="0.78740157480314965" top="0.78740157480314965" bottom="0.78740157480314965" header="0.31496062992125984" footer="0.31496062992125984"/>
  <pageSetup paperSize="9" scale="53" orientation="landscape" r:id="rId1"/>
  <headerFooter>
    <oddFooter>&amp;LForm 41-15-17-en</oddFooter>
  </headerFooter>
  <ignoredErrors>
    <ignoredError sqref="A11 A14:A15 A19 A22:A23" twoDigitTextYear="1"/>
    <ignoredError sqref="C6 E6:Q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75"/>
  <sheetViews>
    <sheetView showGridLines="0" zoomScaleNormal="100" workbookViewId="0">
      <pane ySplit="8" topLeftCell="A9" activePane="bottomLeft" state="frozen"/>
      <selection pane="bottomLeft" activeCell="D2" sqref="D2"/>
    </sheetView>
  </sheetViews>
  <sheetFormatPr defaultColWidth="5" defaultRowHeight="10.15" customHeight="1"/>
  <cols>
    <col min="1" max="1" width="4" style="5" customWidth="1"/>
    <col min="2" max="2" width="1.453125" style="5" customWidth="1"/>
    <col min="3" max="3" width="13.1796875" style="11" customWidth="1"/>
    <col min="4" max="4" width="22.453125" style="12" customWidth="1"/>
    <col min="5" max="5" width="9.7265625" style="5" customWidth="1"/>
    <col min="6" max="6" width="9.7265625" style="13" customWidth="1"/>
    <col min="7" max="7" width="10.7265625" style="5" customWidth="1"/>
    <col min="8" max="8" width="9.7265625" style="13" customWidth="1"/>
    <col min="9" max="9" width="10.7265625" style="5" customWidth="1"/>
    <col min="10" max="10" width="9.7265625" style="13" customWidth="1"/>
    <col min="11" max="11" width="10.7265625" style="5" customWidth="1"/>
    <col min="12" max="12" width="9.7265625" style="13" customWidth="1"/>
    <col min="13" max="13" width="10.7265625" style="5" customWidth="1"/>
    <col min="14" max="14" width="9.7265625" style="14" customWidth="1"/>
    <col min="15" max="15" width="10.7265625" style="1" customWidth="1"/>
    <col min="16" max="16" width="9.7265625" style="1" customWidth="1"/>
    <col min="17" max="17" width="10.7265625" style="1" customWidth="1"/>
    <col min="18" max="19" width="5" style="1"/>
    <col min="20" max="20" width="7.26953125" style="1" bestFit="1" customWidth="1"/>
    <col min="21" max="16384" width="5" style="1"/>
  </cols>
  <sheetData>
    <row r="1" spans="1:17" ht="69.75" customHeight="1">
      <c r="A1" s="152" t="s">
        <v>135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6"/>
      <c r="N1" s="156"/>
      <c r="O1" s="156"/>
      <c r="P1" s="102"/>
      <c r="Q1" s="3"/>
    </row>
    <row r="2" spans="1:17" ht="14.15" customHeight="1">
      <c r="A2" s="158" t="s">
        <v>28</v>
      </c>
      <c r="B2" s="158"/>
      <c r="C2" s="159"/>
      <c r="D2" s="45"/>
      <c r="E2" s="160" t="s">
        <v>29</v>
      </c>
      <c r="F2" s="160"/>
      <c r="G2" s="163"/>
      <c r="H2" s="163"/>
      <c r="I2" s="163"/>
      <c r="J2" s="163"/>
      <c r="K2" s="163"/>
      <c r="L2" s="163"/>
      <c r="M2" s="30"/>
      <c r="O2" s="2" t="s">
        <v>30</v>
      </c>
      <c r="P2" s="206"/>
      <c r="Q2" s="206"/>
    </row>
    <row r="3" spans="1:17" ht="23.15" customHeight="1">
      <c r="A3" s="161" t="s">
        <v>31</v>
      </c>
      <c r="B3" s="161"/>
      <c r="C3" s="162"/>
      <c r="D3" s="46"/>
      <c r="E3" s="1"/>
      <c r="F3" s="1"/>
      <c r="G3" s="164"/>
      <c r="H3" s="164"/>
      <c r="I3" s="164"/>
      <c r="J3" s="164"/>
      <c r="K3" s="164"/>
      <c r="L3" s="164"/>
      <c r="O3" s="2" t="s">
        <v>32</v>
      </c>
      <c r="P3" s="207"/>
      <c r="Q3" s="207"/>
    </row>
    <row r="4" spans="1:17" ht="14.15" customHeight="1">
      <c r="A4" s="198" t="s">
        <v>33</v>
      </c>
      <c r="B4" s="198"/>
      <c r="C4" s="199"/>
      <c r="D4" s="47"/>
      <c r="E4" s="3"/>
      <c r="F4" s="3"/>
      <c r="G4" s="165"/>
      <c r="H4" s="165"/>
      <c r="I4" s="165"/>
      <c r="J4" s="165"/>
      <c r="K4" s="165"/>
      <c r="L4" s="165"/>
      <c r="M4" s="7"/>
      <c r="O4" s="2" t="s">
        <v>34</v>
      </c>
      <c r="P4" s="208"/>
      <c r="Q4" s="208"/>
    </row>
    <row r="5" spans="1:17" s="4" customFormat="1" ht="27.75" customHeight="1">
      <c r="A5" s="86"/>
      <c r="B5" s="86"/>
      <c r="C5" s="87"/>
      <c r="D5" s="88"/>
      <c r="E5" s="87"/>
      <c r="F5" s="200" t="s">
        <v>35</v>
      </c>
      <c r="G5" s="201"/>
      <c r="H5" s="202" t="s">
        <v>36</v>
      </c>
      <c r="I5" s="203"/>
      <c r="J5" s="202" t="s">
        <v>37</v>
      </c>
      <c r="K5" s="203"/>
      <c r="L5" s="202" t="s">
        <v>38</v>
      </c>
      <c r="M5" s="203"/>
      <c r="N5" s="202" t="s">
        <v>39</v>
      </c>
      <c r="O5" s="203"/>
      <c r="P5" s="202" t="s">
        <v>40</v>
      </c>
      <c r="Q5" s="209"/>
    </row>
    <row r="6" spans="1:17" ht="9.75" customHeight="1">
      <c r="C6" s="210" t="s">
        <v>41</v>
      </c>
      <c r="D6" s="210"/>
      <c r="E6" s="105" t="s">
        <v>42</v>
      </c>
      <c r="F6" s="108" t="s">
        <v>43</v>
      </c>
      <c r="G6" s="6" t="s">
        <v>44</v>
      </c>
      <c r="H6" s="108" t="s">
        <v>43</v>
      </c>
      <c r="I6" s="6" t="s">
        <v>44</v>
      </c>
      <c r="J6" s="108" t="s">
        <v>43</v>
      </c>
      <c r="K6" s="6" t="s">
        <v>44</v>
      </c>
      <c r="L6" s="108" t="s">
        <v>43</v>
      </c>
      <c r="M6" s="6" t="s">
        <v>44</v>
      </c>
      <c r="N6" s="108" t="s">
        <v>43</v>
      </c>
      <c r="O6" s="6" t="s">
        <v>44</v>
      </c>
      <c r="P6" s="108" t="s">
        <v>43</v>
      </c>
      <c r="Q6" s="110" t="s">
        <v>44</v>
      </c>
    </row>
    <row r="7" spans="1:17" ht="10.15" customHeight="1">
      <c r="C7" s="204" t="s">
        <v>45</v>
      </c>
      <c r="D7" s="204"/>
      <c r="E7" s="106" t="s">
        <v>1</v>
      </c>
      <c r="F7" s="108" t="s">
        <v>47</v>
      </c>
      <c r="G7" s="6" t="s">
        <v>48</v>
      </c>
      <c r="H7" s="108" t="s">
        <v>47</v>
      </c>
      <c r="I7" s="6" t="s">
        <v>48</v>
      </c>
      <c r="J7" s="108" t="s">
        <v>47</v>
      </c>
      <c r="K7" s="6" t="s">
        <v>48</v>
      </c>
      <c r="L7" s="108" t="s">
        <v>47</v>
      </c>
      <c r="M7" s="6" t="s">
        <v>48</v>
      </c>
      <c r="N7" s="108" t="s">
        <v>47</v>
      </c>
      <c r="O7" s="6" t="s">
        <v>48</v>
      </c>
      <c r="P7" s="108" t="s">
        <v>47</v>
      </c>
      <c r="Q7" s="110" t="s">
        <v>48</v>
      </c>
    </row>
    <row r="8" spans="1:17" ht="10.15" customHeight="1">
      <c r="A8" s="7"/>
      <c r="B8" s="7"/>
      <c r="C8" s="19"/>
      <c r="D8" s="20"/>
      <c r="E8" s="138" t="s">
        <v>49</v>
      </c>
      <c r="F8" s="89" t="s">
        <v>50</v>
      </c>
      <c r="G8" s="8" t="s">
        <v>51</v>
      </c>
      <c r="H8" s="89" t="s">
        <v>50</v>
      </c>
      <c r="I8" s="8" t="s">
        <v>51</v>
      </c>
      <c r="J8" s="89" t="s">
        <v>50</v>
      </c>
      <c r="K8" s="8" t="s">
        <v>51</v>
      </c>
      <c r="L8" s="89" t="s">
        <v>50</v>
      </c>
      <c r="M8" s="8" t="s">
        <v>51</v>
      </c>
      <c r="N8" s="89" t="s">
        <v>50</v>
      </c>
      <c r="O8" s="8" t="s">
        <v>51</v>
      </c>
      <c r="P8" s="89" t="s">
        <v>50</v>
      </c>
      <c r="Q8" s="9" t="s">
        <v>51</v>
      </c>
    </row>
    <row r="9" spans="1:17" s="10" customFormat="1" ht="16.5" customHeight="1">
      <c r="A9" s="139" t="s">
        <v>83</v>
      </c>
      <c r="B9" s="205" t="s">
        <v>84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</row>
    <row r="10" spans="1:17" ht="12.25" customHeight="1">
      <c r="A10" s="43" t="s">
        <v>85</v>
      </c>
      <c r="B10" s="186" t="s">
        <v>123</v>
      </c>
      <c r="C10" s="187"/>
      <c r="D10" s="188"/>
      <c r="E10" s="52"/>
      <c r="F10" s="122"/>
      <c r="G10" s="129"/>
      <c r="H10" s="122"/>
      <c r="I10" s="129"/>
      <c r="J10" s="122"/>
      <c r="K10" s="129"/>
      <c r="L10" s="122"/>
      <c r="M10" s="129"/>
      <c r="N10" s="122"/>
      <c r="O10" s="129"/>
      <c r="P10" s="122"/>
      <c r="Q10" s="130"/>
    </row>
    <row r="11" spans="1:17" ht="12.25" customHeight="1">
      <c r="A11" s="44" t="s">
        <v>86</v>
      </c>
      <c r="B11" s="189" t="s">
        <v>87</v>
      </c>
      <c r="C11" s="190"/>
      <c r="D11" s="191"/>
      <c r="E11" s="56"/>
      <c r="F11" s="124"/>
      <c r="G11" s="125"/>
      <c r="H11" s="124"/>
      <c r="I11" s="125"/>
      <c r="J11" s="124"/>
      <c r="K11" s="125"/>
      <c r="L11" s="124"/>
      <c r="M11" s="125"/>
      <c r="N11" s="124"/>
      <c r="O11" s="125"/>
      <c r="P11" s="124"/>
      <c r="Q11" s="131"/>
    </row>
    <row r="12" spans="1:17" ht="12.25" customHeight="1">
      <c r="A12" s="42"/>
      <c r="B12" s="181" t="s">
        <v>88</v>
      </c>
      <c r="C12" s="182"/>
      <c r="D12" s="183"/>
      <c r="E12" s="54"/>
      <c r="F12" s="126"/>
      <c r="G12" s="125">
        <f>$E12*F12</f>
        <v>0</v>
      </c>
      <c r="H12" s="126"/>
      <c r="I12" s="125">
        <f t="shared" ref="I12:I16" si="0">$E12*H12</f>
        <v>0</v>
      </c>
      <c r="J12" s="126"/>
      <c r="K12" s="125">
        <f t="shared" ref="K12:K16" si="1">$E12*J12</f>
        <v>0</v>
      </c>
      <c r="L12" s="126"/>
      <c r="M12" s="125">
        <f t="shared" ref="M12:M16" si="2">$E12*L12</f>
        <v>0</v>
      </c>
      <c r="N12" s="126"/>
      <c r="O12" s="125">
        <f t="shared" ref="O12:O16" si="3">$E12*N12</f>
        <v>0</v>
      </c>
      <c r="P12" s="126"/>
      <c r="Q12" s="131">
        <f t="shared" ref="Q12:Q16" si="4">$E12*P12</f>
        <v>0</v>
      </c>
    </row>
    <row r="13" spans="1:17" ht="12.25" customHeight="1">
      <c r="A13" s="42"/>
      <c r="B13" s="181" t="s">
        <v>89</v>
      </c>
      <c r="C13" s="182"/>
      <c r="D13" s="183"/>
      <c r="E13" s="54"/>
      <c r="F13" s="126"/>
      <c r="G13" s="125">
        <f t="shared" ref="G13:G16" si="5">$E13*F13</f>
        <v>0</v>
      </c>
      <c r="H13" s="126"/>
      <c r="I13" s="125">
        <f t="shared" si="0"/>
        <v>0</v>
      </c>
      <c r="J13" s="126"/>
      <c r="K13" s="125">
        <f t="shared" si="1"/>
        <v>0</v>
      </c>
      <c r="L13" s="126"/>
      <c r="M13" s="125">
        <f t="shared" si="2"/>
        <v>0</v>
      </c>
      <c r="N13" s="126"/>
      <c r="O13" s="125">
        <f t="shared" si="3"/>
        <v>0</v>
      </c>
      <c r="P13" s="126"/>
      <c r="Q13" s="131">
        <f t="shared" si="4"/>
        <v>0</v>
      </c>
    </row>
    <row r="14" spans="1:17" ht="12.25" customHeight="1">
      <c r="A14" s="42" t="s">
        <v>90</v>
      </c>
      <c r="B14" s="181" t="s">
        <v>125</v>
      </c>
      <c r="C14" s="182"/>
      <c r="D14" s="183"/>
      <c r="E14" s="54"/>
      <c r="F14" s="126"/>
      <c r="G14" s="125">
        <f t="shared" si="5"/>
        <v>0</v>
      </c>
      <c r="H14" s="126"/>
      <c r="I14" s="125">
        <f t="shared" si="0"/>
        <v>0</v>
      </c>
      <c r="J14" s="126"/>
      <c r="K14" s="125">
        <f t="shared" si="1"/>
        <v>0</v>
      </c>
      <c r="L14" s="126"/>
      <c r="M14" s="125">
        <f t="shared" si="2"/>
        <v>0</v>
      </c>
      <c r="N14" s="126"/>
      <c r="O14" s="125">
        <f t="shared" si="3"/>
        <v>0</v>
      </c>
      <c r="P14" s="126"/>
      <c r="Q14" s="131">
        <f t="shared" si="4"/>
        <v>0</v>
      </c>
    </row>
    <row r="15" spans="1:17" ht="12.25" customHeight="1">
      <c r="A15" s="42" t="s">
        <v>91</v>
      </c>
      <c r="B15" s="181" t="s">
        <v>92</v>
      </c>
      <c r="C15" s="182"/>
      <c r="D15" s="183"/>
      <c r="E15" s="56"/>
      <c r="F15" s="124"/>
      <c r="G15" s="125"/>
      <c r="H15" s="124"/>
      <c r="I15" s="125"/>
      <c r="J15" s="124"/>
      <c r="K15" s="125"/>
      <c r="L15" s="124"/>
      <c r="M15" s="125"/>
      <c r="N15" s="124"/>
      <c r="O15" s="125"/>
      <c r="P15" s="124"/>
      <c r="Q15" s="131"/>
    </row>
    <row r="16" spans="1:17" ht="12.25" customHeight="1">
      <c r="A16" s="101"/>
      <c r="B16" s="192" t="s">
        <v>93</v>
      </c>
      <c r="C16" s="193"/>
      <c r="D16" s="194"/>
      <c r="E16" s="57"/>
      <c r="F16" s="127"/>
      <c r="G16" s="125">
        <f t="shared" si="5"/>
        <v>0</v>
      </c>
      <c r="H16" s="127"/>
      <c r="I16" s="125">
        <f t="shared" si="0"/>
        <v>0</v>
      </c>
      <c r="J16" s="127"/>
      <c r="K16" s="125">
        <f t="shared" si="1"/>
        <v>0</v>
      </c>
      <c r="L16" s="127"/>
      <c r="M16" s="125">
        <f t="shared" si="2"/>
        <v>0</v>
      </c>
      <c r="N16" s="127"/>
      <c r="O16" s="125">
        <f t="shared" si="3"/>
        <v>0</v>
      </c>
      <c r="P16" s="127"/>
      <c r="Q16" s="131">
        <f t="shared" si="4"/>
        <v>0</v>
      </c>
    </row>
    <row r="17" spans="1:20" s="10" customFormat="1" ht="12.25" customHeight="1">
      <c r="A17" s="177" t="s">
        <v>94</v>
      </c>
      <c r="B17" s="177"/>
      <c r="C17" s="177"/>
      <c r="D17" s="211"/>
      <c r="E17" s="16">
        <f>SUM(E12:E16)</f>
        <v>0</v>
      </c>
      <c r="F17" s="111"/>
      <c r="G17" s="112">
        <f>SUM(G12:G16)</f>
        <v>0</v>
      </c>
      <c r="H17" s="111"/>
      <c r="I17" s="112">
        <f t="shared" ref="I17" si="6">SUM(I12:I16)</f>
        <v>0</v>
      </c>
      <c r="J17" s="111"/>
      <c r="K17" s="112">
        <f t="shared" ref="K17" si="7">SUM(K12:K16)</f>
        <v>0</v>
      </c>
      <c r="L17" s="111"/>
      <c r="M17" s="112">
        <f t="shared" ref="M17" si="8">SUM(M12:M16)</f>
        <v>0</v>
      </c>
      <c r="N17" s="111"/>
      <c r="O17" s="112">
        <f t="shared" ref="O17" si="9">SUM(O12:O16)</f>
        <v>0</v>
      </c>
      <c r="P17" s="111"/>
      <c r="Q17" s="133">
        <f t="shared" ref="Q17" si="10">SUM(Q12:Q16)</f>
        <v>0</v>
      </c>
    </row>
    <row r="18" spans="1:20" s="10" customFormat="1" ht="12.25" customHeight="1">
      <c r="A18" s="43" t="s">
        <v>95</v>
      </c>
      <c r="B18" s="186" t="s">
        <v>124</v>
      </c>
      <c r="C18" s="187"/>
      <c r="D18" s="188"/>
      <c r="E18" s="52"/>
      <c r="F18" s="122"/>
      <c r="G18" s="123"/>
      <c r="H18" s="122"/>
      <c r="I18" s="123"/>
      <c r="J18" s="122"/>
      <c r="K18" s="123"/>
      <c r="L18" s="122"/>
      <c r="M18" s="123"/>
      <c r="N18" s="122"/>
      <c r="O18" s="123"/>
      <c r="P18" s="122"/>
      <c r="Q18" s="134"/>
    </row>
    <row r="19" spans="1:20" s="10" customFormat="1" ht="12.25" customHeight="1">
      <c r="A19" s="44" t="s">
        <v>96</v>
      </c>
      <c r="B19" s="189" t="s">
        <v>97</v>
      </c>
      <c r="C19" s="190"/>
      <c r="D19" s="191"/>
      <c r="E19" s="56"/>
      <c r="F19" s="124"/>
      <c r="G19" s="125"/>
      <c r="H19" s="124"/>
      <c r="I19" s="125"/>
      <c r="J19" s="124"/>
      <c r="K19" s="125"/>
      <c r="L19" s="124"/>
      <c r="M19" s="125"/>
      <c r="N19" s="124"/>
      <c r="O19" s="125"/>
      <c r="P19" s="124"/>
      <c r="Q19" s="131"/>
    </row>
    <row r="20" spans="1:20" s="10" customFormat="1" ht="12.25" customHeight="1">
      <c r="A20" s="42"/>
      <c r="B20" s="181" t="s">
        <v>98</v>
      </c>
      <c r="C20" s="182"/>
      <c r="D20" s="183"/>
      <c r="E20" s="54"/>
      <c r="F20" s="126"/>
      <c r="G20" s="125">
        <f>+$E$20*F20</f>
        <v>0</v>
      </c>
      <c r="H20" s="126"/>
      <c r="I20" s="125">
        <f t="shared" ref="I20" si="11">+$E$20*H20</f>
        <v>0</v>
      </c>
      <c r="J20" s="126"/>
      <c r="K20" s="125">
        <f t="shared" ref="K20" si="12">+$E$20*J20</f>
        <v>0</v>
      </c>
      <c r="L20" s="126"/>
      <c r="M20" s="125">
        <f t="shared" ref="M20" si="13">+$E$20*L20</f>
        <v>0</v>
      </c>
      <c r="N20" s="126"/>
      <c r="O20" s="125">
        <f t="shared" ref="O20" si="14">+$E$20*N20</f>
        <v>0</v>
      </c>
      <c r="P20" s="126"/>
      <c r="Q20" s="131">
        <f t="shared" ref="Q20" si="15">+$E$20*P20</f>
        <v>0</v>
      </c>
    </row>
    <row r="21" spans="1:20" s="10" customFormat="1" ht="12.25" customHeight="1">
      <c r="A21" s="42"/>
      <c r="B21" s="181" t="s">
        <v>99</v>
      </c>
      <c r="C21" s="182"/>
      <c r="D21" s="183"/>
      <c r="E21" s="54"/>
      <c r="F21" s="126"/>
      <c r="G21" s="125">
        <f>+$E$21*F21</f>
        <v>0</v>
      </c>
      <c r="H21" s="126"/>
      <c r="I21" s="125">
        <f t="shared" ref="I21" si="16">+$E$21*H21</f>
        <v>0</v>
      </c>
      <c r="J21" s="126"/>
      <c r="K21" s="125">
        <f t="shared" ref="K21" si="17">+$E$21*J21</f>
        <v>0</v>
      </c>
      <c r="L21" s="126"/>
      <c r="M21" s="125">
        <f t="shared" ref="M21" si="18">+$E$21*L21</f>
        <v>0</v>
      </c>
      <c r="N21" s="126"/>
      <c r="O21" s="125">
        <f t="shared" ref="O21" si="19">+$E$21*N21</f>
        <v>0</v>
      </c>
      <c r="P21" s="126"/>
      <c r="Q21" s="131">
        <f t="shared" ref="Q21" si="20">+$E$21*P21</f>
        <v>0</v>
      </c>
    </row>
    <row r="22" spans="1:20" s="10" customFormat="1" ht="12.25" customHeight="1">
      <c r="A22" s="42" t="s">
        <v>100</v>
      </c>
      <c r="B22" s="181" t="s">
        <v>125</v>
      </c>
      <c r="C22" s="182"/>
      <c r="D22" s="183"/>
      <c r="E22" s="54"/>
      <c r="F22" s="126"/>
      <c r="G22" s="125">
        <f>+$E$22*F22</f>
        <v>0</v>
      </c>
      <c r="H22" s="126"/>
      <c r="I22" s="125">
        <f t="shared" ref="I22" si="21">+$E$22*H22</f>
        <v>0</v>
      </c>
      <c r="J22" s="126"/>
      <c r="K22" s="125">
        <f t="shared" ref="K22" si="22">+$E$22*J22</f>
        <v>0</v>
      </c>
      <c r="L22" s="126"/>
      <c r="M22" s="125">
        <f t="shared" ref="M22" si="23">+$E$22*L22</f>
        <v>0</v>
      </c>
      <c r="N22" s="126"/>
      <c r="O22" s="125">
        <f t="shared" ref="O22" si="24">+$E$22*N22</f>
        <v>0</v>
      </c>
      <c r="P22" s="126"/>
      <c r="Q22" s="131">
        <f t="shared" ref="Q22" si="25">+$E$22*P22</f>
        <v>0</v>
      </c>
    </row>
    <row r="23" spans="1:20" s="10" customFormat="1" ht="12.25" customHeight="1">
      <c r="A23" s="42" t="s">
        <v>101</v>
      </c>
      <c r="B23" s="181" t="s">
        <v>102</v>
      </c>
      <c r="C23" s="182"/>
      <c r="D23" s="183"/>
      <c r="E23" s="56"/>
      <c r="F23" s="124"/>
      <c r="G23" s="125"/>
      <c r="H23" s="124"/>
      <c r="I23" s="125"/>
      <c r="J23" s="124"/>
      <c r="K23" s="125"/>
      <c r="L23" s="124"/>
      <c r="M23" s="125"/>
      <c r="N23" s="124"/>
      <c r="O23" s="125"/>
      <c r="P23" s="124"/>
      <c r="Q23" s="131"/>
    </row>
    <row r="24" spans="1:20" ht="12.5">
      <c r="A24" s="101"/>
      <c r="B24" s="192" t="s">
        <v>103</v>
      </c>
      <c r="C24" s="193"/>
      <c r="D24" s="194"/>
      <c r="E24" s="57"/>
      <c r="F24" s="127"/>
      <c r="G24" s="128">
        <f>+$E$24*F24</f>
        <v>0</v>
      </c>
      <c r="H24" s="127"/>
      <c r="I24" s="128">
        <f t="shared" ref="I24" si="26">+$E$24*H24</f>
        <v>0</v>
      </c>
      <c r="J24" s="127"/>
      <c r="K24" s="128">
        <f t="shared" ref="K24" si="27">+$E$24*J24</f>
        <v>0</v>
      </c>
      <c r="L24" s="127"/>
      <c r="M24" s="128">
        <f t="shared" ref="M24" si="28">+$E$24*L24</f>
        <v>0</v>
      </c>
      <c r="N24" s="127"/>
      <c r="O24" s="128">
        <f t="shared" ref="O24" si="29">+$E$24*N24</f>
        <v>0</v>
      </c>
      <c r="P24" s="127"/>
      <c r="Q24" s="132">
        <f t="shared" ref="Q24" si="30">+$E$24*P24</f>
        <v>0</v>
      </c>
      <c r="T24" s="31"/>
    </row>
    <row r="25" spans="1:20" s="10" customFormat="1" ht="12.25" customHeight="1">
      <c r="A25" s="177" t="s">
        <v>104</v>
      </c>
      <c r="B25" s="177"/>
      <c r="C25" s="177"/>
      <c r="D25" s="177"/>
      <c r="E25" s="35">
        <f>SUM(E20:E24)</f>
        <v>0</v>
      </c>
      <c r="F25" s="111"/>
      <c r="G25" s="112">
        <f>SUM(G20:G24)</f>
        <v>0</v>
      </c>
      <c r="H25" s="111"/>
      <c r="I25" s="112">
        <f t="shared" ref="I25" si="31">SUM(I20:I24)</f>
        <v>0</v>
      </c>
      <c r="J25" s="111"/>
      <c r="K25" s="112">
        <f t="shared" ref="K25" si="32">SUM(K20:K24)</f>
        <v>0</v>
      </c>
      <c r="L25" s="111"/>
      <c r="M25" s="112">
        <f t="shared" ref="M25" si="33">SUM(M20:M24)</f>
        <v>0</v>
      </c>
      <c r="N25" s="111"/>
      <c r="O25" s="112">
        <f t="shared" ref="O25" si="34">SUM(O20:O24)</f>
        <v>0</v>
      </c>
      <c r="P25" s="111"/>
      <c r="Q25" s="133">
        <f t="shared" ref="Q25" si="35">SUM(Q20:Q24)</f>
        <v>0</v>
      </c>
    </row>
    <row r="26" spans="1:20" s="10" customFormat="1" ht="12.25" customHeight="1">
      <c r="A26" s="43" t="s">
        <v>142</v>
      </c>
      <c r="B26" s="186" t="s">
        <v>136</v>
      </c>
      <c r="C26" s="187"/>
      <c r="D26" s="188"/>
      <c r="E26" s="52"/>
      <c r="F26" s="122"/>
      <c r="G26" s="123"/>
      <c r="H26" s="122"/>
      <c r="I26" s="123"/>
      <c r="J26" s="122"/>
      <c r="K26" s="123"/>
      <c r="L26" s="122"/>
      <c r="M26" s="123"/>
      <c r="N26" s="122"/>
      <c r="O26" s="123"/>
      <c r="P26" s="122"/>
      <c r="Q26" s="134"/>
    </row>
    <row r="27" spans="1:20" s="10" customFormat="1" ht="12.25" customHeight="1">
      <c r="A27" s="44" t="s">
        <v>143</v>
      </c>
      <c r="B27" s="189" t="s">
        <v>55</v>
      </c>
      <c r="C27" s="190"/>
      <c r="D27" s="191"/>
      <c r="E27" s="56"/>
      <c r="F27" s="124"/>
      <c r="G27" s="125"/>
      <c r="H27" s="124"/>
      <c r="I27" s="125"/>
      <c r="J27" s="124"/>
      <c r="K27" s="125"/>
      <c r="L27" s="124"/>
      <c r="M27" s="125"/>
      <c r="N27" s="124"/>
      <c r="O27" s="125"/>
      <c r="P27" s="124"/>
      <c r="Q27" s="131"/>
    </row>
    <row r="28" spans="1:20" s="10" customFormat="1" ht="12.25" customHeight="1">
      <c r="A28" s="42"/>
      <c r="B28" s="181" t="s">
        <v>56</v>
      </c>
      <c r="C28" s="182"/>
      <c r="D28" s="183"/>
      <c r="E28" s="54"/>
      <c r="F28" s="126"/>
      <c r="G28" s="125">
        <f>+$E$20*F28</f>
        <v>0</v>
      </c>
      <c r="H28" s="126"/>
      <c r="I28" s="125">
        <f t="shared" ref="I28" si="36">+$E$20*H28</f>
        <v>0</v>
      </c>
      <c r="J28" s="126"/>
      <c r="K28" s="125">
        <f t="shared" ref="K28" si="37">+$E$20*J28</f>
        <v>0</v>
      </c>
      <c r="L28" s="126"/>
      <c r="M28" s="125">
        <f t="shared" ref="M28" si="38">+$E$20*L28</f>
        <v>0</v>
      </c>
      <c r="N28" s="126"/>
      <c r="O28" s="125">
        <f t="shared" ref="O28" si="39">+$E$20*N28</f>
        <v>0</v>
      </c>
      <c r="P28" s="126"/>
      <c r="Q28" s="131">
        <f t="shared" ref="Q28" si="40">+$E$20*P28</f>
        <v>0</v>
      </c>
    </row>
    <row r="29" spans="1:20" s="10" customFormat="1" ht="12.25" customHeight="1">
      <c r="A29" s="42"/>
      <c r="B29" s="181" t="s">
        <v>57</v>
      </c>
      <c r="C29" s="182"/>
      <c r="D29" s="183"/>
      <c r="E29" s="54"/>
      <c r="F29" s="126"/>
      <c r="G29" s="125">
        <f>+$E$21*F29</f>
        <v>0</v>
      </c>
      <c r="H29" s="126"/>
      <c r="I29" s="125">
        <f t="shared" ref="I29" si="41">+$E$21*H29</f>
        <v>0</v>
      </c>
      <c r="J29" s="126"/>
      <c r="K29" s="125">
        <f t="shared" ref="K29" si="42">+$E$21*J29</f>
        <v>0</v>
      </c>
      <c r="L29" s="126"/>
      <c r="M29" s="125">
        <f t="shared" ref="M29" si="43">+$E$21*L29</f>
        <v>0</v>
      </c>
      <c r="N29" s="126"/>
      <c r="O29" s="125">
        <f t="shared" ref="O29" si="44">+$E$21*N29</f>
        <v>0</v>
      </c>
      <c r="P29" s="126"/>
      <c r="Q29" s="131">
        <f t="shared" ref="Q29" si="45">+$E$21*P29</f>
        <v>0</v>
      </c>
    </row>
    <row r="30" spans="1:20" s="10" customFormat="1" ht="12.25" customHeight="1">
      <c r="A30" s="42" t="s">
        <v>144</v>
      </c>
      <c r="B30" s="181" t="s">
        <v>125</v>
      </c>
      <c r="C30" s="182"/>
      <c r="D30" s="183"/>
      <c r="E30" s="54"/>
      <c r="F30" s="126"/>
      <c r="G30" s="125">
        <f>+$E$22*F30</f>
        <v>0</v>
      </c>
      <c r="H30" s="126"/>
      <c r="I30" s="125">
        <f t="shared" ref="I30" si="46">+$E$22*H30</f>
        <v>0</v>
      </c>
      <c r="J30" s="126"/>
      <c r="K30" s="125">
        <f t="shared" ref="K30" si="47">+$E$22*J30</f>
        <v>0</v>
      </c>
      <c r="L30" s="126"/>
      <c r="M30" s="125">
        <f t="shared" ref="M30" si="48">+$E$22*L30</f>
        <v>0</v>
      </c>
      <c r="N30" s="126"/>
      <c r="O30" s="125">
        <f t="shared" ref="O30" si="49">+$E$22*N30</f>
        <v>0</v>
      </c>
      <c r="P30" s="126"/>
      <c r="Q30" s="131">
        <f t="shared" ref="Q30" si="50">+$E$22*P30</f>
        <v>0</v>
      </c>
    </row>
    <row r="31" spans="1:20" s="10" customFormat="1" ht="12.25" customHeight="1">
      <c r="A31" s="42" t="s">
        <v>145</v>
      </c>
      <c r="B31" s="181" t="s">
        <v>60</v>
      </c>
      <c r="C31" s="182"/>
      <c r="D31" s="183"/>
      <c r="E31" s="56"/>
      <c r="F31" s="124"/>
      <c r="G31" s="125"/>
      <c r="H31" s="124"/>
      <c r="I31" s="125"/>
      <c r="J31" s="124"/>
      <c r="K31" s="125"/>
      <c r="L31" s="124"/>
      <c r="M31" s="125"/>
      <c r="N31" s="124"/>
      <c r="O31" s="125"/>
      <c r="P31" s="124"/>
      <c r="Q31" s="131"/>
    </row>
    <row r="32" spans="1:20" ht="12.5">
      <c r="A32" s="101"/>
      <c r="B32" s="192" t="s">
        <v>61</v>
      </c>
      <c r="C32" s="193"/>
      <c r="D32" s="194"/>
      <c r="E32" s="57"/>
      <c r="F32" s="127"/>
      <c r="G32" s="128">
        <f>+$E$24*F32</f>
        <v>0</v>
      </c>
      <c r="H32" s="127"/>
      <c r="I32" s="128">
        <f t="shared" ref="I32" si="51">+$E$24*H32</f>
        <v>0</v>
      </c>
      <c r="J32" s="127"/>
      <c r="K32" s="128">
        <f t="shared" ref="K32" si="52">+$E$24*J32</f>
        <v>0</v>
      </c>
      <c r="L32" s="127"/>
      <c r="M32" s="128">
        <f t="shared" ref="M32" si="53">+$E$24*L32</f>
        <v>0</v>
      </c>
      <c r="N32" s="127"/>
      <c r="O32" s="128">
        <f t="shared" ref="O32" si="54">+$E$24*N32</f>
        <v>0</v>
      </c>
      <c r="P32" s="127"/>
      <c r="Q32" s="132">
        <f t="shared" ref="Q32" si="55">+$E$24*P32</f>
        <v>0</v>
      </c>
      <c r="T32" s="31"/>
    </row>
    <row r="33" spans="1:20" s="10" customFormat="1" ht="12.25" customHeight="1">
      <c r="A33" s="177" t="s">
        <v>137</v>
      </c>
      <c r="B33" s="177"/>
      <c r="C33" s="177"/>
      <c r="D33" s="177"/>
      <c r="E33" s="35">
        <f>SUM(E28:E32)</f>
        <v>0</v>
      </c>
      <c r="F33" s="111"/>
      <c r="G33" s="112">
        <f>SUM(G28:G32)</f>
        <v>0</v>
      </c>
      <c r="H33" s="111"/>
      <c r="I33" s="112">
        <f t="shared" ref="I33" si="56">SUM(I28:I32)</f>
        <v>0</v>
      </c>
      <c r="J33" s="111"/>
      <c r="K33" s="112">
        <f t="shared" ref="K33" si="57">SUM(K28:K32)</f>
        <v>0</v>
      </c>
      <c r="L33" s="111"/>
      <c r="M33" s="112">
        <f t="shared" ref="M33" si="58">SUM(M28:M32)</f>
        <v>0</v>
      </c>
      <c r="N33" s="111"/>
      <c r="O33" s="112">
        <f t="shared" ref="O33" si="59">SUM(O28:O32)</f>
        <v>0</v>
      </c>
      <c r="P33" s="111"/>
      <c r="Q33" s="133">
        <f t="shared" ref="Q33" si="60">SUM(Q28:Q32)</f>
        <v>0</v>
      </c>
    </row>
    <row r="34" spans="1:20" s="10" customFormat="1" ht="12.25" customHeight="1">
      <c r="A34" s="43" t="s">
        <v>146</v>
      </c>
      <c r="B34" s="186" t="s">
        <v>138</v>
      </c>
      <c r="C34" s="187"/>
      <c r="D34" s="188"/>
      <c r="E34" s="52"/>
      <c r="F34" s="122"/>
      <c r="G34" s="123"/>
      <c r="H34" s="122"/>
      <c r="I34" s="123"/>
      <c r="J34" s="122"/>
      <c r="K34" s="123"/>
      <c r="L34" s="122"/>
      <c r="M34" s="123"/>
      <c r="N34" s="122"/>
      <c r="O34" s="123"/>
      <c r="P34" s="122"/>
      <c r="Q34" s="134"/>
    </row>
    <row r="35" spans="1:20" s="10" customFormat="1" ht="12.25" customHeight="1">
      <c r="A35" s="44" t="s">
        <v>147</v>
      </c>
      <c r="B35" s="189" t="s">
        <v>55</v>
      </c>
      <c r="C35" s="190"/>
      <c r="D35" s="191"/>
      <c r="E35" s="56"/>
      <c r="F35" s="124"/>
      <c r="G35" s="125"/>
      <c r="H35" s="124"/>
      <c r="I35" s="125"/>
      <c r="J35" s="124"/>
      <c r="K35" s="125"/>
      <c r="L35" s="124"/>
      <c r="M35" s="125"/>
      <c r="N35" s="124"/>
      <c r="O35" s="125"/>
      <c r="P35" s="124"/>
      <c r="Q35" s="131"/>
    </row>
    <row r="36" spans="1:20" s="10" customFormat="1" ht="12.25" customHeight="1">
      <c r="A36" s="42"/>
      <c r="B36" s="181" t="s">
        <v>56</v>
      </c>
      <c r="C36" s="182"/>
      <c r="D36" s="183"/>
      <c r="E36" s="54"/>
      <c r="F36" s="126"/>
      <c r="G36" s="125">
        <f>+$E$20*F36</f>
        <v>0</v>
      </c>
      <c r="H36" s="126"/>
      <c r="I36" s="125">
        <f t="shared" ref="I36" si="61">+$E$20*H36</f>
        <v>0</v>
      </c>
      <c r="J36" s="126"/>
      <c r="K36" s="125">
        <f t="shared" ref="K36" si="62">+$E$20*J36</f>
        <v>0</v>
      </c>
      <c r="L36" s="126"/>
      <c r="M36" s="125">
        <f t="shared" ref="M36" si="63">+$E$20*L36</f>
        <v>0</v>
      </c>
      <c r="N36" s="126"/>
      <c r="O36" s="125">
        <f t="shared" ref="O36" si="64">+$E$20*N36</f>
        <v>0</v>
      </c>
      <c r="P36" s="126"/>
      <c r="Q36" s="131">
        <f t="shared" ref="Q36" si="65">+$E$20*P36</f>
        <v>0</v>
      </c>
    </row>
    <row r="37" spans="1:20" s="10" customFormat="1" ht="12.25" customHeight="1">
      <c r="A37" s="42"/>
      <c r="B37" s="181" t="s">
        <v>57</v>
      </c>
      <c r="C37" s="182"/>
      <c r="D37" s="183"/>
      <c r="E37" s="54"/>
      <c r="F37" s="126"/>
      <c r="G37" s="125">
        <f>+$E$21*F37</f>
        <v>0</v>
      </c>
      <c r="H37" s="126"/>
      <c r="I37" s="125">
        <f t="shared" ref="I37" si="66">+$E$21*H37</f>
        <v>0</v>
      </c>
      <c r="J37" s="126"/>
      <c r="K37" s="125">
        <f t="shared" ref="K37" si="67">+$E$21*J37</f>
        <v>0</v>
      </c>
      <c r="L37" s="126"/>
      <c r="M37" s="125">
        <f t="shared" ref="M37" si="68">+$E$21*L37</f>
        <v>0</v>
      </c>
      <c r="N37" s="126"/>
      <c r="O37" s="125">
        <f t="shared" ref="O37" si="69">+$E$21*N37</f>
        <v>0</v>
      </c>
      <c r="P37" s="126"/>
      <c r="Q37" s="131">
        <f t="shared" ref="Q37" si="70">+$E$21*P37</f>
        <v>0</v>
      </c>
    </row>
    <row r="38" spans="1:20" s="10" customFormat="1" ht="12.25" customHeight="1">
      <c r="A38" s="42" t="s">
        <v>148</v>
      </c>
      <c r="B38" s="181" t="s">
        <v>125</v>
      </c>
      <c r="C38" s="182"/>
      <c r="D38" s="183"/>
      <c r="E38" s="54"/>
      <c r="F38" s="126"/>
      <c r="G38" s="125">
        <f>+$E$22*F38</f>
        <v>0</v>
      </c>
      <c r="H38" s="126"/>
      <c r="I38" s="125">
        <f t="shared" ref="I38" si="71">+$E$22*H38</f>
        <v>0</v>
      </c>
      <c r="J38" s="126"/>
      <c r="K38" s="125">
        <f t="shared" ref="K38" si="72">+$E$22*J38</f>
        <v>0</v>
      </c>
      <c r="L38" s="126"/>
      <c r="M38" s="125">
        <f t="shared" ref="M38" si="73">+$E$22*L38</f>
        <v>0</v>
      </c>
      <c r="N38" s="126"/>
      <c r="O38" s="125">
        <f t="shared" ref="O38" si="74">+$E$22*N38</f>
        <v>0</v>
      </c>
      <c r="P38" s="126"/>
      <c r="Q38" s="131">
        <f t="shared" ref="Q38" si="75">+$E$22*P38</f>
        <v>0</v>
      </c>
    </row>
    <row r="39" spans="1:20" s="10" customFormat="1" ht="12.25" customHeight="1">
      <c r="A39" s="42" t="s">
        <v>149</v>
      </c>
      <c r="B39" s="181" t="s">
        <v>60</v>
      </c>
      <c r="C39" s="182"/>
      <c r="D39" s="183"/>
      <c r="E39" s="56"/>
      <c r="F39" s="124"/>
      <c r="G39" s="125"/>
      <c r="H39" s="124"/>
      <c r="I39" s="125"/>
      <c r="J39" s="124"/>
      <c r="K39" s="125"/>
      <c r="L39" s="124"/>
      <c r="M39" s="125"/>
      <c r="N39" s="124"/>
      <c r="O39" s="125"/>
      <c r="P39" s="124"/>
      <c r="Q39" s="131"/>
    </row>
    <row r="40" spans="1:20" ht="12.5">
      <c r="A40" s="101"/>
      <c r="B40" s="192" t="s">
        <v>61</v>
      </c>
      <c r="C40" s="193"/>
      <c r="D40" s="194"/>
      <c r="E40" s="57"/>
      <c r="F40" s="127"/>
      <c r="G40" s="128">
        <f>+$E$24*F40</f>
        <v>0</v>
      </c>
      <c r="H40" s="127"/>
      <c r="I40" s="128">
        <f t="shared" ref="I40" si="76">+$E$24*H40</f>
        <v>0</v>
      </c>
      <c r="J40" s="127"/>
      <c r="K40" s="128">
        <f t="shared" ref="K40" si="77">+$E$24*J40</f>
        <v>0</v>
      </c>
      <c r="L40" s="127"/>
      <c r="M40" s="128">
        <f t="shared" ref="M40" si="78">+$E$24*L40</f>
        <v>0</v>
      </c>
      <c r="N40" s="127"/>
      <c r="O40" s="128">
        <f t="shared" ref="O40" si="79">+$E$24*N40</f>
        <v>0</v>
      </c>
      <c r="P40" s="127"/>
      <c r="Q40" s="132">
        <f t="shared" ref="Q40" si="80">+$E$24*P40</f>
        <v>0</v>
      </c>
      <c r="T40" s="31"/>
    </row>
    <row r="41" spans="1:20" s="10" customFormat="1" ht="12.25" customHeight="1">
      <c r="A41" s="177" t="s">
        <v>139</v>
      </c>
      <c r="B41" s="177"/>
      <c r="C41" s="177"/>
      <c r="D41" s="177"/>
      <c r="E41" s="35">
        <f>SUM(E36:E40)</f>
        <v>0</v>
      </c>
      <c r="F41" s="111"/>
      <c r="G41" s="112">
        <f>SUM(G36:G40)</f>
        <v>0</v>
      </c>
      <c r="H41" s="111"/>
      <c r="I41" s="112">
        <f t="shared" ref="I41" si="81">SUM(I36:I40)</f>
        <v>0</v>
      </c>
      <c r="J41" s="111"/>
      <c r="K41" s="112">
        <f t="shared" ref="K41" si="82">SUM(K36:K40)</f>
        <v>0</v>
      </c>
      <c r="L41" s="111"/>
      <c r="M41" s="112">
        <f t="shared" ref="M41" si="83">SUM(M36:M40)</f>
        <v>0</v>
      </c>
      <c r="N41" s="111"/>
      <c r="O41" s="112">
        <f t="shared" ref="O41" si="84">SUM(O36:O40)</f>
        <v>0</v>
      </c>
      <c r="P41" s="111"/>
      <c r="Q41" s="133">
        <f t="shared" ref="Q41" si="85">SUM(Q36:Q40)</f>
        <v>0</v>
      </c>
    </row>
    <row r="42" spans="1:20" s="10" customFormat="1" ht="12.25" customHeight="1">
      <c r="A42" s="43" t="s">
        <v>150</v>
      </c>
      <c r="B42" s="186" t="s">
        <v>140</v>
      </c>
      <c r="C42" s="187"/>
      <c r="D42" s="188"/>
      <c r="E42" s="52"/>
      <c r="F42" s="122"/>
      <c r="G42" s="123"/>
      <c r="H42" s="122"/>
      <c r="I42" s="123"/>
      <c r="J42" s="122"/>
      <c r="K42" s="123"/>
      <c r="L42" s="122"/>
      <c r="M42" s="123"/>
      <c r="N42" s="122"/>
      <c r="O42" s="123"/>
      <c r="P42" s="122"/>
      <c r="Q42" s="134"/>
    </row>
    <row r="43" spans="1:20" s="10" customFormat="1" ht="12.25" customHeight="1">
      <c r="A43" s="44" t="s">
        <v>151</v>
      </c>
      <c r="B43" s="189" t="s">
        <v>55</v>
      </c>
      <c r="C43" s="190"/>
      <c r="D43" s="191"/>
      <c r="E43" s="56"/>
      <c r="F43" s="124"/>
      <c r="G43" s="125"/>
      <c r="H43" s="124"/>
      <c r="I43" s="125"/>
      <c r="J43" s="124"/>
      <c r="K43" s="125"/>
      <c r="L43" s="124"/>
      <c r="M43" s="125"/>
      <c r="N43" s="124"/>
      <c r="O43" s="125"/>
      <c r="P43" s="124"/>
      <c r="Q43" s="131"/>
    </row>
    <row r="44" spans="1:20" s="10" customFormat="1" ht="12.25" customHeight="1">
      <c r="A44" s="42"/>
      <c r="B44" s="181" t="s">
        <v>56</v>
      </c>
      <c r="C44" s="182"/>
      <c r="D44" s="183"/>
      <c r="E44" s="54"/>
      <c r="F44" s="126"/>
      <c r="G44" s="125">
        <f>+$E$20*F44</f>
        <v>0</v>
      </c>
      <c r="H44" s="126"/>
      <c r="I44" s="125">
        <f t="shared" ref="I44" si="86">+$E$20*H44</f>
        <v>0</v>
      </c>
      <c r="J44" s="126"/>
      <c r="K44" s="125">
        <f t="shared" ref="K44" si="87">+$E$20*J44</f>
        <v>0</v>
      </c>
      <c r="L44" s="126"/>
      <c r="M44" s="125">
        <f t="shared" ref="M44" si="88">+$E$20*L44</f>
        <v>0</v>
      </c>
      <c r="N44" s="126"/>
      <c r="O44" s="125">
        <f t="shared" ref="O44" si="89">+$E$20*N44</f>
        <v>0</v>
      </c>
      <c r="P44" s="126"/>
      <c r="Q44" s="131">
        <f t="shared" ref="Q44" si="90">+$E$20*P44</f>
        <v>0</v>
      </c>
    </row>
    <row r="45" spans="1:20" s="10" customFormat="1" ht="12.25" customHeight="1">
      <c r="A45" s="42"/>
      <c r="B45" s="181" t="s">
        <v>57</v>
      </c>
      <c r="C45" s="182"/>
      <c r="D45" s="183"/>
      <c r="E45" s="54"/>
      <c r="F45" s="126"/>
      <c r="G45" s="125">
        <f>+$E$21*F45</f>
        <v>0</v>
      </c>
      <c r="H45" s="126"/>
      <c r="I45" s="125">
        <f t="shared" ref="I45" si="91">+$E$21*H45</f>
        <v>0</v>
      </c>
      <c r="J45" s="126"/>
      <c r="K45" s="125">
        <f t="shared" ref="K45" si="92">+$E$21*J45</f>
        <v>0</v>
      </c>
      <c r="L45" s="126"/>
      <c r="M45" s="125">
        <f t="shared" ref="M45" si="93">+$E$21*L45</f>
        <v>0</v>
      </c>
      <c r="N45" s="126"/>
      <c r="O45" s="125">
        <f t="shared" ref="O45" si="94">+$E$21*N45</f>
        <v>0</v>
      </c>
      <c r="P45" s="126"/>
      <c r="Q45" s="131">
        <f t="shared" ref="Q45" si="95">+$E$21*P45</f>
        <v>0</v>
      </c>
    </row>
    <row r="46" spans="1:20" s="10" customFormat="1" ht="12.25" customHeight="1">
      <c r="A46" s="42" t="s">
        <v>152</v>
      </c>
      <c r="B46" s="181" t="s">
        <v>125</v>
      </c>
      <c r="C46" s="182"/>
      <c r="D46" s="183"/>
      <c r="E46" s="54"/>
      <c r="F46" s="126"/>
      <c r="G46" s="125">
        <f>+$E$22*F46</f>
        <v>0</v>
      </c>
      <c r="H46" s="126"/>
      <c r="I46" s="125">
        <f t="shared" ref="I46" si="96">+$E$22*H46</f>
        <v>0</v>
      </c>
      <c r="J46" s="126"/>
      <c r="K46" s="125">
        <f t="shared" ref="K46" si="97">+$E$22*J46</f>
        <v>0</v>
      </c>
      <c r="L46" s="126"/>
      <c r="M46" s="125">
        <f t="shared" ref="M46" si="98">+$E$22*L46</f>
        <v>0</v>
      </c>
      <c r="N46" s="126"/>
      <c r="O46" s="125">
        <f t="shared" ref="O46" si="99">+$E$22*N46</f>
        <v>0</v>
      </c>
      <c r="P46" s="126"/>
      <c r="Q46" s="131">
        <f t="shared" ref="Q46" si="100">+$E$22*P46</f>
        <v>0</v>
      </c>
    </row>
    <row r="47" spans="1:20" s="10" customFormat="1" ht="12.25" customHeight="1">
      <c r="A47" s="42" t="s">
        <v>153</v>
      </c>
      <c r="B47" s="181" t="s">
        <v>60</v>
      </c>
      <c r="C47" s="182"/>
      <c r="D47" s="183"/>
      <c r="E47" s="56"/>
      <c r="F47" s="124"/>
      <c r="G47" s="125"/>
      <c r="H47" s="124"/>
      <c r="I47" s="125"/>
      <c r="J47" s="124"/>
      <c r="K47" s="125"/>
      <c r="L47" s="124"/>
      <c r="M47" s="125"/>
      <c r="N47" s="124"/>
      <c r="O47" s="125"/>
      <c r="P47" s="124"/>
      <c r="Q47" s="131"/>
    </row>
    <row r="48" spans="1:20" ht="12.5">
      <c r="A48" s="101"/>
      <c r="B48" s="192" t="s">
        <v>61</v>
      </c>
      <c r="C48" s="193"/>
      <c r="D48" s="194"/>
      <c r="E48" s="57"/>
      <c r="F48" s="127"/>
      <c r="G48" s="128">
        <f>+$E$24*F48</f>
        <v>0</v>
      </c>
      <c r="H48" s="127"/>
      <c r="I48" s="128">
        <f t="shared" ref="I48" si="101">+$E$24*H48</f>
        <v>0</v>
      </c>
      <c r="J48" s="127"/>
      <c r="K48" s="128">
        <f t="shared" ref="K48" si="102">+$E$24*J48</f>
        <v>0</v>
      </c>
      <c r="L48" s="127"/>
      <c r="M48" s="128">
        <f t="shared" ref="M48" si="103">+$E$24*L48</f>
        <v>0</v>
      </c>
      <c r="N48" s="127"/>
      <c r="O48" s="128">
        <f t="shared" ref="O48" si="104">+$E$24*N48</f>
        <v>0</v>
      </c>
      <c r="P48" s="127"/>
      <c r="Q48" s="132">
        <f t="shared" ref="Q48" si="105">+$E$24*P48</f>
        <v>0</v>
      </c>
      <c r="T48" s="31"/>
    </row>
    <row r="49" spans="1:20" s="10" customFormat="1" ht="12.25" customHeight="1">
      <c r="A49" s="177" t="s">
        <v>141</v>
      </c>
      <c r="B49" s="177"/>
      <c r="C49" s="177"/>
      <c r="D49" s="177"/>
      <c r="E49" s="35">
        <f>SUM(E44:E48)</f>
        <v>0</v>
      </c>
      <c r="F49" s="111"/>
      <c r="G49" s="112">
        <f>SUM(G44:G48)</f>
        <v>0</v>
      </c>
      <c r="H49" s="111"/>
      <c r="I49" s="112">
        <f t="shared" ref="I49" si="106">SUM(I44:I48)</f>
        <v>0</v>
      </c>
      <c r="J49" s="111"/>
      <c r="K49" s="112">
        <f t="shared" ref="K49" si="107">SUM(K44:K48)</f>
        <v>0</v>
      </c>
      <c r="L49" s="111"/>
      <c r="M49" s="112">
        <f t="shared" ref="M49" si="108">SUM(M44:M48)</f>
        <v>0</v>
      </c>
      <c r="N49" s="111"/>
      <c r="O49" s="112">
        <f t="shared" ref="O49" si="109">SUM(O44:O48)</f>
        <v>0</v>
      </c>
      <c r="P49" s="111"/>
      <c r="Q49" s="133">
        <f t="shared" ref="Q49" si="110">SUM(Q44:Q48)</f>
        <v>0</v>
      </c>
    </row>
    <row r="50" spans="1:20" s="10" customFormat="1" ht="12.25" customHeight="1">
      <c r="A50" s="177" t="s">
        <v>105</v>
      </c>
      <c r="B50" s="177"/>
      <c r="C50" s="177"/>
      <c r="D50" s="177"/>
      <c r="E50" s="35">
        <f>SUM(E17+E25+E33+E41+E49)</f>
        <v>0</v>
      </c>
      <c r="F50" s="111"/>
      <c r="G50" s="112">
        <f>SUM(G17+G25+G33+G41+G49)</f>
        <v>0</v>
      </c>
      <c r="H50" s="111"/>
      <c r="I50" s="112">
        <f>SUM(I17+I25+I33+I41+I49)</f>
        <v>0</v>
      </c>
      <c r="J50" s="111"/>
      <c r="K50" s="112">
        <f>SUM(K17+K25+K33+K41+K49)</f>
        <v>0</v>
      </c>
      <c r="L50" s="111"/>
      <c r="M50" s="112">
        <f>SUM(M17+M25+M33+M41+M49)</f>
        <v>0</v>
      </c>
      <c r="N50" s="111"/>
      <c r="O50" s="112">
        <f>SUM(O17+O25+O33+O41+O49)</f>
        <v>0</v>
      </c>
      <c r="P50" s="111"/>
      <c r="Q50" s="133">
        <f>SUM(Q17+Q25+Q33+Q41+Q49)</f>
        <v>0</v>
      </c>
      <c r="T50" s="32"/>
    </row>
    <row r="51" spans="1:20" s="10" customFormat="1" ht="16.5" customHeight="1">
      <c r="A51" s="139" t="s">
        <v>106</v>
      </c>
      <c r="B51" s="205" t="s">
        <v>128</v>
      </c>
      <c r="C51" s="205"/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</row>
    <row r="52" spans="1:20" ht="12.25" customHeight="1">
      <c r="A52" s="140" t="s">
        <v>107</v>
      </c>
      <c r="B52" s="215" t="s">
        <v>127</v>
      </c>
      <c r="C52" s="216"/>
      <c r="D52" s="217"/>
      <c r="E52" s="116"/>
      <c r="F52" s="117"/>
      <c r="G52" s="118">
        <f>+$E$52*F52</f>
        <v>0</v>
      </c>
      <c r="H52" s="117"/>
      <c r="I52" s="118">
        <f t="shared" ref="I52" si="111">+$E$52*H52</f>
        <v>0</v>
      </c>
      <c r="J52" s="117"/>
      <c r="K52" s="118">
        <f t="shared" ref="K52" si="112">+$E$52*J52</f>
        <v>0</v>
      </c>
      <c r="L52" s="117"/>
      <c r="M52" s="118">
        <f t="shared" ref="M52" si="113">+$E$52*L52</f>
        <v>0</v>
      </c>
      <c r="N52" s="117"/>
      <c r="O52" s="118">
        <f t="shared" ref="O52" si="114">+$E$52*N52</f>
        <v>0</v>
      </c>
      <c r="P52" s="117"/>
      <c r="Q52" s="135">
        <f t="shared" ref="Q52" si="115">+$E$52*P52</f>
        <v>0</v>
      </c>
    </row>
    <row r="53" spans="1:20" ht="12.25" customHeight="1">
      <c r="A53" s="141" t="s">
        <v>108</v>
      </c>
      <c r="B53" s="218"/>
      <c r="C53" s="219"/>
      <c r="D53" s="219"/>
      <c r="E53" s="55"/>
      <c r="F53" s="119"/>
      <c r="G53" s="74">
        <f>+$E$53*F53</f>
        <v>0</v>
      </c>
      <c r="H53" s="119"/>
      <c r="I53" s="74">
        <f t="shared" ref="I53" si="116">+$E$53*H53</f>
        <v>0</v>
      </c>
      <c r="J53" s="119"/>
      <c r="K53" s="74">
        <f t="shared" ref="K53" si="117">+$E$53*J53</f>
        <v>0</v>
      </c>
      <c r="L53" s="119"/>
      <c r="M53" s="74">
        <f t="shared" ref="M53" si="118">+$E$53*L53</f>
        <v>0</v>
      </c>
      <c r="N53" s="119"/>
      <c r="O53" s="74">
        <f t="shared" ref="O53" si="119">+$E$53*N53</f>
        <v>0</v>
      </c>
      <c r="P53" s="119"/>
      <c r="Q53" s="96">
        <f t="shared" ref="Q53" si="120">+$E$53*P53</f>
        <v>0</v>
      </c>
    </row>
    <row r="54" spans="1:20" ht="12.25" customHeight="1">
      <c r="A54" s="141" t="s">
        <v>109</v>
      </c>
      <c r="B54" s="218"/>
      <c r="C54" s="219"/>
      <c r="D54" s="219"/>
      <c r="E54" s="55"/>
      <c r="F54" s="119"/>
      <c r="G54" s="74">
        <f>+$E$54*F54</f>
        <v>0</v>
      </c>
      <c r="H54" s="119"/>
      <c r="I54" s="74">
        <f t="shared" ref="I54" si="121">+$E$54*H54</f>
        <v>0</v>
      </c>
      <c r="J54" s="119"/>
      <c r="K54" s="74">
        <f t="shared" ref="K54" si="122">+$E$54*J54</f>
        <v>0</v>
      </c>
      <c r="L54" s="119"/>
      <c r="M54" s="74">
        <f t="shared" ref="M54" si="123">+$E$54*L54</f>
        <v>0</v>
      </c>
      <c r="N54" s="119"/>
      <c r="O54" s="74">
        <f t="shared" ref="O54" si="124">+$E$54*N54</f>
        <v>0</v>
      </c>
      <c r="P54" s="119"/>
      <c r="Q54" s="96">
        <f t="shared" ref="Q54" si="125">+$E$54*P54</f>
        <v>0</v>
      </c>
    </row>
    <row r="55" spans="1:20" ht="12.25" customHeight="1">
      <c r="A55" s="141" t="s">
        <v>110</v>
      </c>
      <c r="B55" s="218"/>
      <c r="C55" s="219"/>
      <c r="D55" s="219"/>
      <c r="E55" s="55"/>
      <c r="F55" s="119"/>
      <c r="G55" s="74">
        <f>+$E$55*F55</f>
        <v>0</v>
      </c>
      <c r="H55" s="119"/>
      <c r="I55" s="74">
        <f t="shared" ref="I55" si="126">+$E$55*H55</f>
        <v>0</v>
      </c>
      <c r="J55" s="119"/>
      <c r="K55" s="74">
        <f t="shared" ref="K55" si="127">+$E$55*J55</f>
        <v>0</v>
      </c>
      <c r="L55" s="119"/>
      <c r="M55" s="74">
        <f t="shared" ref="M55" si="128">+$E$55*L55</f>
        <v>0</v>
      </c>
      <c r="N55" s="119"/>
      <c r="O55" s="74">
        <f t="shared" ref="O55" si="129">+$E$55*N55</f>
        <v>0</v>
      </c>
      <c r="P55" s="119"/>
      <c r="Q55" s="96">
        <f t="shared" ref="Q55" si="130">+$E$55*P55</f>
        <v>0</v>
      </c>
    </row>
    <row r="56" spans="1:20" ht="12.25" customHeight="1">
      <c r="A56" s="142" t="s">
        <v>111</v>
      </c>
      <c r="B56" s="220"/>
      <c r="C56" s="221"/>
      <c r="D56" s="222"/>
      <c r="E56" s="58"/>
      <c r="F56" s="120"/>
      <c r="G56" s="121">
        <f>+$E$56*F56</f>
        <v>0</v>
      </c>
      <c r="H56" s="120"/>
      <c r="I56" s="121">
        <f t="shared" ref="I56" si="131">+$E$56*H56</f>
        <v>0</v>
      </c>
      <c r="J56" s="120"/>
      <c r="K56" s="121">
        <f t="shared" ref="K56" si="132">+$E$56*J56</f>
        <v>0</v>
      </c>
      <c r="L56" s="120"/>
      <c r="M56" s="121">
        <f t="shared" ref="M56" si="133">+$E$56*L56</f>
        <v>0</v>
      </c>
      <c r="N56" s="120"/>
      <c r="O56" s="121">
        <f t="shared" ref="O56" si="134">+$E$56*N56</f>
        <v>0</v>
      </c>
      <c r="P56" s="120"/>
      <c r="Q56" s="136">
        <f t="shared" ref="Q56" si="135">+$E$56*P56</f>
        <v>0</v>
      </c>
    </row>
    <row r="57" spans="1:20" ht="12.25" customHeight="1">
      <c r="A57" s="177" t="s">
        <v>112</v>
      </c>
      <c r="B57" s="177"/>
      <c r="C57" s="177"/>
      <c r="D57" s="211"/>
      <c r="E57" s="35">
        <f>SUM(E52:E56)</f>
        <v>0</v>
      </c>
      <c r="F57" s="113"/>
      <c r="G57" s="71">
        <f>SUM(G52:G56)</f>
        <v>0</v>
      </c>
      <c r="H57" s="113"/>
      <c r="I57" s="71">
        <f t="shared" ref="I57" si="136">SUM(I52:I56)</f>
        <v>0</v>
      </c>
      <c r="J57" s="113"/>
      <c r="K57" s="71">
        <f t="shared" ref="K57" si="137">SUM(K52:K56)</f>
        <v>0</v>
      </c>
      <c r="L57" s="113"/>
      <c r="M57" s="71">
        <f t="shared" ref="M57" si="138">SUM(M52:M56)</f>
        <v>0</v>
      </c>
      <c r="N57" s="113"/>
      <c r="O57" s="71">
        <f t="shared" ref="O57" si="139">SUM(O52:O56)</f>
        <v>0</v>
      </c>
      <c r="P57" s="113"/>
      <c r="Q57" s="93">
        <f t="shared" ref="Q57" si="140">SUM(Q52:Q56)</f>
        <v>0</v>
      </c>
    </row>
    <row r="58" spans="1:20" s="10" customFormat="1" ht="12.25" customHeight="1">
      <c r="A58" s="145"/>
      <c r="B58" s="195" t="s">
        <v>113</v>
      </c>
      <c r="C58" s="196"/>
      <c r="D58" s="197"/>
      <c r="E58" s="35">
        <f>+E57+E50</f>
        <v>0</v>
      </c>
      <c r="F58" s="113"/>
      <c r="G58" s="71">
        <f>G50+G57</f>
        <v>0</v>
      </c>
      <c r="H58" s="113"/>
      <c r="I58" s="71">
        <f t="shared" ref="I58" si="141">I50+I57</f>
        <v>0</v>
      </c>
      <c r="J58" s="113"/>
      <c r="K58" s="71">
        <f t="shared" ref="K58" si="142">K50+K57</f>
        <v>0</v>
      </c>
      <c r="L58" s="113"/>
      <c r="M58" s="71">
        <f t="shared" ref="M58" si="143">M50+M57</f>
        <v>0</v>
      </c>
      <c r="N58" s="113"/>
      <c r="O58" s="71">
        <f t="shared" ref="O58" si="144">O50+O57</f>
        <v>0</v>
      </c>
      <c r="P58" s="113"/>
      <c r="Q58" s="93">
        <f t="shared" ref="Q58" si="145">Q50+Q57</f>
        <v>0</v>
      </c>
    </row>
    <row r="59" spans="1:20" s="10" customFormat="1" ht="12.25" customHeight="1">
      <c r="A59" s="146"/>
      <c r="B59" s="189" t="s">
        <v>114</v>
      </c>
      <c r="C59" s="190"/>
      <c r="D59" s="191"/>
      <c r="E59" s="18"/>
      <c r="F59" s="114"/>
      <c r="G59" s="75">
        <f>+G58/1000</f>
        <v>0</v>
      </c>
      <c r="H59" s="114"/>
      <c r="I59" s="75">
        <f t="shared" ref="I59" si="146">+I58/1000</f>
        <v>0</v>
      </c>
      <c r="J59" s="114"/>
      <c r="K59" s="75">
        <f t="shared" ref="K59" si="147">+K58/1000</f>
        <v>0</v>
      </c>
      <c r="L59" s="114"/>
      <c r="M59" s="75">
        <f t="shared" ref="M59" si="148">+M58/1000</f>
        <v>0</v>
      </c>
      <c r="N59" s="114"/>
      <c r="O59" s="75">
        <f t="shared" ref="O59" si="149">+O58/1000</f>
        <v>0</v>
      </c>
      <c r="P59" s="114"/>
      <c r="Q59" s="97">
        <f t="shared" ref="Q59" si="150">+Q58/1000</f>
        <v>0</v>
      </c>
    </row>
    <row r="60" spans="1:20" ht="12.25" customHeight="1">
      <c r="A60" s="82" t="s">
        <v>115</v>
      </c>
      <c r="B60" s="212" t="s">
        <v>116</v>
      </c>
      <c r="C60" s="213"/>
      <c r="D60" s="214"/>
      <c r="E60" s="18"/>
      <c r="F60" s="114"/>
      <c r="G60" s="34"/>
      <c r="H60" s="114"/>
      <c r="I60" s="34"/>
      <c r="J60" s="114"/>
      <c r="K60" s="34"/>
      <c r="L60" s="114"/>
      <c r="M60" s="34"/>
      <c r="N60" s="114"/>
      <c r="O60" s="34"/>
      <c r="P60" s="114"/>
      <c r="Q60" s="144"/>
    </row>
    <row r="61" spans="1:20" ht="12.25" customHeight="1">
      <c r="A61" s="147"/>
      <c r="B61" s="223" t="s">
        <v>117</v>
      </c>
      <c r="C61" s="224"/>
      <c r="D61" s="225"/>
      <c r="E61" s="18"/>
      <c r="F61" s="113"/>
      <c r="G61" s="75" t="str">
        <f>IF(G60=0," ",(G58/$E$71*0.7)+($E$72/G60*0.3))</f>
        <v xml:space="preserve"> </v>
      </c>
      <c r="H61" s="113"/>
      <c r="I61" s="75" t="str">
        <f t="shared" ref="I61" si="151">IF(I60=0," ",(I58/$E$71*0.7)+($E$72/I60*0.3))</f>
        <v xml:space="preserve"> </v>
      </c>
      <c r="J61" s="113"/>
      <c r="K61" s="75" t="str">
        <f t="shared" ref="K61" si="152">IF(K60=0," ",(K58/$E$71*0.7)+($E$72/K60*0.3))</f>
        <v xml:space="preserve"> </v>
      </c>
      <c r="L61" s="113"/>
      <c r="M61" s="75" t="str">
        <f t="shared" ref="M61" si="153">IF(M60=0," ",(M58/$E$71*0.7)+($E$72/M60*0.3))</f>
        <v xml:space="preserve"> </v>
      </c>
      <c r="N61" s="113"/>
      <c r="O61" s="75" t="str">
        <f t="shared" ref="O61" si="154">IF(O60=0," ",(O58/$E$71*0.7)+($E$72/O60*0.3))</f>
        <v xml:space="preserve"> </v>
      </c>
      <c r="P61" s="113"/>
      <c r="Q61" s="97" t="str">
        <f t="shared" ref="Q61" si="155">IF(Q60=0," ",(Q58/$E$71*0.7)+($E$72/Q60*0.3))</f>
        <v xml:space="preserve"> </v>
      </c>
    </row>
    <row r="62" spans="1:20" ht="12.25" customHeight="1">
      <c r="A62" s="15"/>
      <c r="B62" s="185" t="s">
        <v>132</v>
      </c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</row>
    <row r="63" spans="1:20" ht="12.25" customHeight="1">
      <c r="A63" s="177" t="s">
        <v>118</v>
      </c>
      <c r="B63" s="177"/>
      <c r="C63" s="177"/>
      <c r="D63" s="177"/>
      <c r="E63" s="18"/>
      <c r="F63" s="113"/>
      <c r="G63" s="143"/>
      <c r="H63" s="113"/>
      <c r="I63" s="143"/>
      <c r="J63" s="113"/>
      <c r="K63" s="143"/>
      <c r="L63" s="113"/>
      <c r="M63" s="143"/>
      <c r="N63" s="113"/>
      <c r="O63" s="143"/>
      <c r="P63" s="113"/>
      <c r="Q63" s="143"/>
    </row>
    <row r="64" spans="1:20" ht="12.25" hidden="1" customHeight="1">
      <c r="A64" s="226" t="s">
        <v>120</v>
      </c>
      <c r="B64" s="226"/>
      <c r="C64" s="226"/>
      <c r="D64" s="227"/>
      <c r="E64" s="18"/>
      <c r="F64" s="113"/>
      <c r="G64" s="115" t="e">
        <f>_xlfn.RANK.EQ(G61,$G$61:$Q$61,0)</f>
        <v>#VALUE!</v>
      </c>
      <c r="H64" s="113"/>
      <c r="I64" s="115" t="e">
        <f t="shared" ref="I64" si="156">_xlfn.RANK.EQ(I61,$G$61:$Q$61,0)</f>
        <v>#VALUE!</v>
      </c>
      <c r="J64" s="113"/>
      <c r="K64" s="115" t="e">
        <f t="shared" ref="K64" si="157">_xlfn.RANK.EQ(K61,$G$61:$Q$61,0)</f>
        <v>#VALUE!</v>
      </c>
      <c r="L64" s="113"/>
      <c r="M64" s="115" t="e">
        <f t="shared" ref="M64" si="158">_xlfn.RANK.EQ(M61,$G$61:$Q$61,0)</f>
        <v>#VALUE!</v>
      </c>
      <c r="N64" s="113"/>
      <c r="O64" s="115" t="e">
        <f t="shared" ref="O64" si="159">_xlfn.RANK.EQ(O61,$G$61:$Q$61,0)</f>
        <v>#VALUE!</v>
      </c>
      <c r="P64" s="113"/>
      <c r="Q64" s="137" t="e">
        <f t="shared" ref="Q64" si="160">_xlfn.RANK.EQ(Q61,$G$61:$Q$61,0)</f>
        <v>#VALUE!</v>
      </c>
    </row>
    <row r="65" spans="1:17" ht="12.25" customHeight="1">
      <c r="A65" s="168" t="s">
        <v>119</v>
      </c>
      <c r="B65" s="168"/>
      <c r="C65" s="168"/>
      <c r="D65" s="168"/>
      <c r="E65" s="18"/>
      <c r="F65" s="114"/>
      <c r="G65" s="115" t="str">
        <f>IFERROR(G64,"")</f>
        <v/>
      </c>
      <c r="H65" s="114"/>
      <c r="I65" s="115" t="str">
        <f t="shared" ref="I65" si="161">IFERROR(I64,"")</f>
        <v/>
      </c>
      <c r="J65" s="114"/>
      <c r="K65" s="115" t="str">
        <f t="shared" ref="K65" si="162">IFERROR(K64,"")</f>
        <v/>
      </c>
      <c r="L65" s="114"/>
      <c r="M65" s="115" t="str">
        <f t="shared" ref="M65" si="163">IFERROR(M64,"")</f>
        <v/>
      </c>
      <c r="N65" s="114"/>
      <c r="O65" s="115" t="str">
        <f t="shared" ref="O65" si="164">IFERROR(O64,"")</f>
        <v/>
      </c>
      <c r="P65" s="114"/>
      <c r="Q65" s="137" t="str">
        <f t="shared" ref="Q65" si="165">IFERROR(Q64,"")</f>
        <v/>
      </c>
    </row>
    <row r="66" spans="1:17" ht="37.5" customHeight="1"/>
    <row r="67" spans="1:17" ht="22.75" customHeight="1">
      <c r="A67" s="169" t="s">
        <v>126</v>
      </c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</row>
    <row r="68" spans="1:17" ht="37.5" customHeight="1">
      <c r="A68" s="171"/>
      <c r="B68" s="171"/>
      <c r="C68" s="171"/>
      <c r="D68" s="5"/>
      <c r="E68" s="40"/>
      <c r="F68" s="40"/>
      <c r="G68" s="40"/>
      <c r="H68" s="40"/>
      <c r="I68" s="175"/>
      <c r="J68" s="175"/>
      <c r="K68" s="175"/>
      <c r="L68" s="175"/>
      <c r="M68" s="175"/>
      <c r="N68" s="175"/>
    </row>
    <row r="69" spans="1:17" ht="12.25" customHeight="1">
      <c r="A69" s="41"/>
      <c r="B69" s="38"/>
      <c r="C69" s="12"/>
      <c r="D69" s="5"/>
      <c r="E69" s="40"/>
      <c r="F69" s="40"/>
      <c r="G69" s="40"/>
      <c r="H69" s="40"/>
      <c r="I69" s="176" t="s">
        <v>133</v>
      </c>
      <c r="J69" s="176"/>
      <c r="K69" s="176"/>
      <c r="L69" s="176"/>
      <c r="M69" s="176"/>
      <c r="N69" s="176"/>
    </row>
    <row r="71" spans="1:17" ht="10.15" hidden="1" customHeight="1">
      <c r="E71" s="21">
        <f>MAX(G58:Q58)</f>
        <v>0</v>
      </c>
    </row>
    <row r="72" spans="1:17" ht="10.15" hidden="1" customHeight="1">
      <c r="E72" s="22">
        <f>MIN(G60:Q60)</f>
        <v>0</v>
      </c>
    </row>
    <row r="73" spans="1:17" ht="10.15" hidden="1" customHeight="1"/>
    <row r="74" spans="1:17" ht="10.15" hidden="1" customHeight="1"/>
    <row r="75" spans="1:17" ht="10.15" hidden="1" customHeight="1"/>
  </sheetData>
  <sheetProtection algorithmName="SHA-512" hashValue="JikbbLIfPXf4mY6z+KwTm6C80G1JqcZloSefxiaHWWZ63IXQEWXPWdFbW+Q6hg2SCaCTG6AoOnCt+fXGexMRDA==" saltValue="4F6NIm0neoDYMOgQPgVHAA==" spinCount="100000" sheet="1" selectLockedCells="1"/>
  <protectedRanges>
    <protectedRange sqref="D2" name="Allgemeine Daten 1_1_1"/>
  </protectedRanges>
  <mergeCells count="79">
    <mergeCell ref="B46:D46"/>
    <mergeCell ref="B47:D47"/>
    <mergeCell ref="B48:D48"/>
    <mergeCell ref="A49:D49"/>
    <mergeCell ref="A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A33:D33"/>
    <mergeCell ref="B34:D34"/>
    <mergeCell ref="B35:D35"/>
    <mergeCell ref="A50:D50"/>
    <mergeCell ref="B13:D13"/>
    <mergeCell ref="B14:D14"/>
    <mergeCell ref="B15:D15"/>
    <mergeCell ref="A17:D17"/>
    <mergeCell ref="B18:D18"/>
    <mergeCell ref="B19:D19"/>
    <mergeCell ref="B20:D20"/>
    <mergeCell ref="B21:D21"/>
    <mergeCell ref="B22:D22"/>
    <mergeCell ref="A25:D25"/>
    <mergeCell ref="B26:D26"/>
    <mergeCell ref="B27:D27"/>
    <mergeCell ref="B28:D28"/>
    <mergeCell ref="B29:D29"/>
    <mergeCell ref="B30:D30"/>
    <mergeCell ref="P2:Q2"/>
    <mergeCell ref="P3:Q3"/>
    <mergeCell ref="P4:Q4"/>
    <mergeCell ref="B16:D16"/>
    <mergeCell ref="B24:D24"/>
    <mergeCell ref="B10:D10"/>
    <mergeCell ref="B11:D11"/>
    <mergeCell ref="N5:O5"/>
    <mergeCell ref="P5:Q5"/>
    <mergeCell ref="H5:I5"/>
    <mergeCell ref="B23:D23"/>
    <mergeCell ref="B12:D12"/>
    <mergeCell ref="F5:G5"/>
    <mergeCell ref="B9:Q9"/>
    <mergeCell ref="J5:K5"/>
    <mergeCell ref="L5:M5"/>
    <mergeCell ref="B62:Q62"/>
    <mergeCell ref="A63:D63"/>
    <mergeCell ref="A65:D65"/>
    <mergeCell ref="A67:O67"/>
    <mergeCell ref="A64:D64"/>
    <mergeCell ref="C6:D6"/>
    <mergeCell ref="C7:D7"/>
    <mergeCell ref="A68:C68"/>
    <mergeCell ref="I68:N68"/>
    <mergeCell ref="I69:N69"/>
    <mergeCell ref="B51:Q51"/>
    <mergeCell ref="A57:D57"/>
    <mergeCell ref="B58:D58"/>
    <mergeCell ref="B59:D59"/>
    <mergeCell ref="B60:D60"/>
    <mergeCell ref="B52:D52"/>
    <mergeCell ref="B53:D53"/>
    <mergeCell ref="B54:D54"/>
    <mergeCell ref="B55:D55"/>
    <mergeCell ref="B56:D56"/>
    <mergeCell ref="B61:D61"/>
    <mergeCell ref="A1:L1"/>
    <mergeCell ref="M1:O1"/>
    <mergeCell ref="A2:C2"/>
    <mergeCell ref="E2:F2"/>
    <mergeCell ref="G2:L4"/>
    <mergeCell ref="A3:C3"/>
    <mergeCell ref="A4:C4"/>
  </mergeCells>
  <conditionalFormatting sqref="E58">
    <cfRule type="cellIs" dxfId="0" priority="1" operator="notEqual">
      <formula>100</formula>
    </cfRule>
  </conditionalFormatting>
  <dataValidations count="2">
    <dataValidation type="whole" allowBlank="1" showInputMessage="1" showErrorMessage="1" sqref="E10:E16 E18:E24 G63:G65 K63:K65 M63:M65 O63:O65 Q63:Q65 I63:I65 E26:E32 E34:E40 E42:E48" xr:uid="{00000000-0002-0000-0200-000000000000}">
      <formula1>0</formula1>
      <formula2>100</formula2>
    </dataValidation>
    <dataValidation type="decimal" allowBlank="1" showInputMessage="1" showErrorMessage="1" error="Max. 10 points" sqref="F10:F16 F24 H10:H16 J10:J16 L10:L16 N10:N16 P10:P16 H24 J24 L24 N24 P24 F32 H32 J32 L32 N32 P32 F40 H40 J40 L40 N40 P40 F48 H48 J48 L48 N48 P48" xr:uid="{00000000-0002-0000-0200-000001000000}">
      <formula1>0</formula1>
      <formula2>10</formula2>
    </dataValidation>
  </dataValidations>
  <pageMargins left="0.78740157480314965" right="0.78740157480314965" top="0.78740157480314965" bottom="0.78740157480314965" header="0.31496062992125984" footer="0.31496062992125984"/>
  <pageSetup paperSize="9" scale="48" orientation="landscape" r:id="rId1"/>
  <headerFooter>
    <oddFooter>&amp;LForm 41-15-17-en</oddFooter>
  </headerFooter>
  <ignoredErrors>
    <ignoredError sqref="C6 E6:Q6" numberStoredAsText="1"/>
    <ignoredError sqref="A11 A14:A15 A22:A23 A19" twoDigitTextYear="1"/>
    <ignoredError sqref="G65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9B6F8ED751E74D9AC1771C9FC5526D" ma:contentTypeVersion="14" ma:contentTypeDescription="Ein neues Dokument erstellen." ma:contentTypeScope="" ma:versionID="777c934738db7b56184893983b828ea6">
  <xsd:schema xmlns:xsd="http://www.w3.org/2001/XMLSchema" xmlns:xs="http://www.w3.org/2001/XMLSchema" xmlns:p="http://schemas.microsoft.com/office/2006/metadata/properties" xmlns:ns2="e6cc4ab0-4a51-457f-9918-e26b8744cb50" xmlns:ns3="a8258e76-402e-4b3b-9a97-a86080c06f55" targetNamespace="http://schemas.microsoft.com/office/2006/metadata/properties" ma:root="true" ma:fieldsID="db0317f1877e48fc77917d4e1b702995" ns2:_="" ns3:_="">
    <xsd:import namespace="e6cc4ab0-4a51-457f-9918-e26b8744cb50"/>
    <xsd:import namespace="a8258e76-402e-4b3b-9a97-a86080c06f55"/>
    <xsd:element name="properties">
      <xsd:complexType>
        <xsd:sequence>
          <xsd:element name="documentManagement">
            <xsd:complexType>
              <xsd:all>
                <xsd:element ref="ns2:Kat_x0020_1" minOccurs="0"/>
                <xsd:element ref="ns2:MediaServiceMetadata" minOccurs="0"/>
                <xsd:element ref="ns2:MediaServiceFastMetadata" minOccurs="0"/>
                <xsd:element ref="ns2:Statu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c4ab0-4a51-457f-9918-e26b8744cb50" elementFormDefault="qualified">
    <xsd:import namespace="http://schemas.microsoft.com/office/2006/documentManagement/types"/>
    <xsd:import namespace="http://schemas.microsoft.com/office/infopath/2007/PartnerControls"/>
    <xsd:element name="Kat_x0020_1" ma:index="8" nillable="true" ma:displayName="Kat 1" ma:default="-" ma:format="Dropdown" ma:internalName="Kat_x0020_1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-"/>
                        <xsd:enumeration value="Koordinatoren*innen"/>
                        <xsd:enumeration value="Konzept"/>
                        <xsd:enumeration value="Präsentation"/>
                        <xsd:enumeration value="Technik"/>
                        <xsd:enumeration value="Steuerungsgruppe"/>
                        <xsd:enumeration value="Richtlinien"/>
                        <xsd:enumeration value="Governance"/>
                        <xsd:enumeration value="Prozesse"/>
                        <xsd:enumeration value="Übersicht"/>
                        <xsd:enumeration value="Team Infos"/>
                        <xsd:enumeration value="Archiv"/>
                        <xsd:enumeration value="OuR-Reform"/>
                        <xsd:enumeration value="Löschen?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1" nillable="true" ma:displayName="Status" ma:default="In Bearbeitung" ma:format="Dropdown" ma:internalName="Status">
      <xsd:simpleType>
        <xsd:restriction base="dms:Choice">
          <xsd:enumeration value="In Bearbeitung"/>
          <xsd:enumeration value="Abgeschlossen"/>
          <xsd:enumeration value="Read-Only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58e76-402e-4b3b-9a97-a86080c06f5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e6cc4ab0-4a51-457f-9918-e26b8744cb50">In Bearbeitung</Status>
    <Kat_x0020_1 xmlns="e6cc4ab0-4a51-457f-9918-e26b8744cb50">
      <Value>-</Value>
    </Kat_x0020_1>
  </documentManagement>
</p:properties>
</file>

<file path=customXml/itemProps1.xml><?xml version="1.0" encoding="utf-8"?>
<ds:datastoreItem xmlns:ds="http://schemas.openxmlformats.org/officeDocument/2006/customXml" ds:itemID="{BF823DCF-6C03-4AF4-AD75-AAAE15E78D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C723CF-89F0-4CA4-A896-412D149031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cc4ab0-4a51-457f-9918-e26b8744cb50"/>
    <ds:schemaRef ds:uri="a8258e76-402e-4b3b-9a97-a86080c06f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AAB704-6A19-405A-A312-FD8E755FA51D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6cc4ab0-4a51-457f-9918-e26b8744cb50"/>
    <ds:schemaRef ds:uri="a8258e76-402e-4b3b-9a97-a86080c06f55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Notes</vt:lpstr>
      <vt:lpstr>Assessment CV + price</vt:lpstr>
      <vt:lpstr>Assessment CV, concept + price</vt:lpstr>
      <vt:lpstr>'Assessment CV + price'!Print_Area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43-41-17-en, Bewertungsschema für Verträge bis 20000EUR, Stand Juli 2023</dc:title>
  <dc:creator>Siranush Galstyan</dc:creator>
  <cp:lastModifiedBy>Galstyan, Siranush GIZ AM</cp:lastModifiedBy>
  <cp:lastPrinted>2020-05-05T08:06:36Z</cp:lastPrinted>
  <dcterms:created xsi:type="dcterms:W3CDTF">2019-07-02T07:06:27Z</dcterms:created>
  <dcterms:modified xsi:type="dcterms:W3CDTF">2024-08-30T09:04:32Z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0x010100449B6F8ED751E74D9AC1771C9FC5526D</vt:lpwstr>
  </property>
</Properties>
</file>